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300" windowWidth="15480" windowHeight="10305" tabRatio="757"/>
  </bookViews>
  <sheets>
    <sheet name="прил 3-2024-2026" sheetId="2" r:id="rId1"/>
    <sheet name="прил 4 2023-2025" sheetId="6" r:id="rId2"/>
    <sheet name="прил 5- 2023-2025" sheetId="8" r:id="rId3"/>
  </sheets>
  <definedNames>
    <definedName name="_xlnm.Print_Titles" localSheetId="0">'прил 3-2024-2026'!$A:$F,'прил 3-2024-2026'!$8:$9</definedName>
    <definedName name="_xlnm.Print_Area" localSheetId="0">'прил 3-2024-2026'!$A$1:$I$100</definedName>
    <definedName name="_xlnm.Print_Area" localSheetId="1">'прил 4 2023-2025'!$A$1:$L$107</definedName>
  </definedNames>
  <calcPr calcId="125725"/>
</workbook>
</file>

<file path=xl/calcChain.xml><?xml version="1.0" encoding="utf-8"?>
<calcChain xmlns="http://schemas.openxmlformats.org/spreadsheetml/2006/main">
  <c r="H39" i="8"/>
  <c r="G33" i="2"/>
  <c r="G36"/>
  <c r="G34" i="6" s="1"/>
  <c r="G35" i="2"/>
  <c r="H37" i="8" s="1"/>
  <c r="G66" i="2"/>
  <c r="G74" i="6"/>
  <c r="G73" s="1"/>
  <c r="G64"/>
  <c r="G63" s="1"/>
  <c r="H20" i="8"/>
  <c r="J20"/>
  <c r="I20"/>
  <c r="I72" i="6"/>
  <c r="H72"/>
  <c r="G72"/>
  <c r="G54" i="2"/>
  <c r="G53" s="1"/>
  <c r="G52" s="1"/>
  <c r="G51" s="1"/>
  <c r="H71" i="6"/>
  <c r="I71"/>
  <c r="H73" i="2"/>
  <c r="H70" i="6" s="1"/>
  <c r="I73" i="2"/>
  <c r="I70" i="6" s="1"/>
  <c r="G74" i="2"/>
  <c r="G71" i="6" s="1"/>
  <c r="G28" i="2"/>
  <c r="G27" s="1"/>
  <c r="G26" s="1"/>
  <c r="G25" s="1"/>
  <c r="I27" i="6"/>
  <c r="I26" s="1"/>
  <c r="H27"/>
  <c r="H26" s="1"/>
  <c r="G27"/>
  <c r="G26" s="1"/>
  <c r="G25" s="1"/>
  <c r="G24" s="1"/>
  <c r="G23" s="1"/>
  <c r="H21" i="2"/>
  <c r="H20" s="1"/>
  <c r="H19" s="1"/>
  <c r="I16"/>
  <c r="J32" i="8"/>
  <c r="H15" i="6"/>
  <c r="H14" s="1"/>
  <c r="H13" s="1"/>
  <c r="H12" s="1"/>
  <c r="H11" s="1"/>
  <c r="I34" i="8"/>
  <c r="G88" i="6"/>
  <c r="G87" s="1"/>
  <c r="G86" s="1"/>
  <c r="G85" s="1"/>
  <c r="G84" s="1"/>
  <c r="G83" s="1"/>
  <c r="H42" i="2"/>
  <c r="H41" s="1"/>
  <c r="H40" s="1"/>
  <c r="H39" s="1"/>
  <c r="H38" s="1"/>
  <c r="H37" s="1"/>
  <c r="H76"/>
  <c r="H29" i="8"/>
  <c r="H28" s="1"/>
  <c r="H27" s="1"/>
  <c r="G41" i="2"/>
  <c r="G40" s="1"/>
  <c r="G39" s="1"/>
  <c r="G38" s="1"/>
  <c r="G37" s="1"/>
  <c r="G22" i="6"/>
  <c r="H22" i="8"/>
  <c r="H21" s="1"/>
  <c r="G58" i="6"/>
  <c r="G57" s="1"/>
  <c r="G56" s="1"/>
  <c r="G55" s="1"/>
  <c r="G54" s="1"/>
  <c r="G53" s="1"/>
  <c r="G60" i="2"/>
  <c r="G59" s="1"/>
  <c r="G58" s="1"/>
  <c r="G57" s="1"/>
  <c r="G56" s="1"/>
  <c r="H82" i="6"/>
  <c r="H81" s="1"/>
  <c r="H80" s="1"/>
  <c r="I82"/>
  <c r="I81" s="1"/>
  <c r="I80" s="1"/>
  <c r="G82"/>
  <c r="G81" s="1"/>
  <c r="G80" s="1"/>
  <c r="H84" i="2"/>
  <c r="H83" s="1"/>
  <c r="I84"/>
  <c r="I83" s="1"/>
  <c r="G84"/>
  <c r="G83" s="1"/>
  <c r="I38" i="8"/>
  <c r="J38"/>
  <c r="I37"/>
  <c r="J37"/>
  <c r="I36"/>
  <c r="J36"/>
  <c r="H36"/>
  <c r="I16"/>
  <c r="J16"/>
  <c r="H16"/>
  <c r="I17"/>
  <c r="J17"/>
  <c r="H17"/>
  <c r="H68" i="6"/>
  <c r="I68"/>
  <c r="G68"/>
  <c r="G67" s="1"/>
  <c r="H69"/>
  <c r="I69"/>
  <c r="I67" s="1"/>
  <c r="G69"/>
  <c r="H81" i="2"/>
  <c r="H80" s="1"/>
  <c r="I81"/>
  <c r="I80" s="1"/>
  <c r="G81"/>
  <c r="G80" s="1"/>
  <c r="H70"/>
  <c r="I70"/>
  <c r="G70"/>
  <c r="J51" i="8"/>
  <c r="J50"/>
  <c r="J49" s="1"/>
  <c r="I51"/>
  <c r="I50" s="1"/>
  <c r="I49" s="1"/>
  <c r="H51"/>
  <c r="H50" s="1"/>
  <c r="H49" s="1"/>
  <c r="I44"/>
  <c r="I43"/>
  <c r="I42"/>
  <c r="I41"/>
  <c r="I35"/>
  <c r="I33"/>
  <c r="I26"/>
  <c r="I25"/>
  <c r="I24"/>
  <c r="I23" s="1"/>
  <c r="I14"/>
  <c r="I13" s="1"/>
  <c r="I12"/>
  <c r="I11" s="1"/>
  <c r="H44"/>
  <c r="H43"/>
  <c r="H42"/>
  <c r="H41"/>
  <c r="H35"/>
  <c r="H34"/>
  <c r="H33"/>
  <c r="H32"/>
  <c r="H26"/>
  <c r="H25" s="1"/>
  <c r="H14"/>
  <c r="H13" s="1"/>
  <c r="H100" i="6"/>
  <c r="H99" s="1"/>
  <c r="H98" s="1"/>
  <c r="H97" s="1"/>
  <c r="H96" s="1"/>
  <c r="H95" s="1"/>
  <c r="H94"/>
  <c r="H93" s="1"/>
  <c r="H92" s="1"/>
  <c r="H91" s="1"/>
  <c r="H90" s="1"/>
  <c r="H89" s="1"/>
  <c r="H79"/>
  <c r="H78" s="1"/>
  <c r="H77" s="1"/>
  <c r="H76"/>
  <c r="H75"/>
  <c r="H74"/>
  <c r="H73" s="1"/>
  <c r="H66"/>
  <c r="H65" s="1"/>
  <c r="H64"/>
  <c r="H63" s="1"/>
  <c r="H52"/>
  <c r="H51" s="1"/>
  <c r="H50" s="1"/>
  <c r="H49" s="1"/>
  <c r="H48" s="1"/>
  <c r="H47"/>
  <c r="H46"/>
  <c r="H45" s="1"/>
  <c r="H44" s="1"/>
  <c r="H43" s="1"/>
  <c r="H41"/>
  <c r="H40"/>
  <c r="H39" s="1"/>
  <c r="H38" s="1"/>
  <c r="H37" s="1"/>
  <c r="H36" s="1"/>
  <c r="H35" s="1"/>
  <c r="H34"/>
  <c r="H33"/>
  <c r="H32"/>
  <c r="H22"/>
  <c r="H21"/>
  <c r="H20"/>
  <c r="H19" s="1"/>
  <c r="H18" s="1"/>
  <c r="G100"/>
  <c r="G99" s="1"/>
  <c r="G98" s="1"/>
  <c r="G97" s="1"/>
  <c r="G96" s="1"/>
  <c r="G95" s="1"/>
  <c r="G94"/>
  <c r="G93" s="1"/>
  <c r="G92" s="1"/>
  <c r="G91" s="1"/>
  <c r="G90" s="1"/>
  <c r="G89" s="1"/>
  <c r="G79"/>
  <c r="G78" s="1"/>
  <c r="G77" s="1"/>
  <c r="G76"/>
  <c r="G75" s="1"/>
  <c r="G66"/>
  <c r="G65"/>
  <c r="G47"/>
  <c r="G46" s="1"/>
  <c r="G45" s="1"/>
  <c r="G44" s="1"/>
  <c r="G43" s="1"/>
  <c r="G41"/>
  <c r="G40"/>
  <c r="G33"/>
  <c r="G32"/>
  <c r="G20"/>
  <c r="G19" s="1"/>
  <c r="G18" s="1"/>
  <c r="G15"/>
  <c r="G14" s="1"/>
  <c r="G13" s="1"/>
  <c r="G12" s="1"/>
  <c r="G11" s="1"/>
  <c r="I76" i="2"/>
  <c r="I66"/>
  <c r="I68"/>
  <c r="H96"/>
  <c r="H95"/>
  <c r="H94" s="1"/>
  <c r="H93" s="1"/>
  <c r="H92" s="1"/>
  <c r="H90"/>
  <c r="H89"/>
  <c r="H88" s="1"/>
  <c r="H87" s="1"/>
  <c r="H86" s="1"/>
  <c r="H78"/>
  <c r="H68"/>
  <c r="H66"/>
  <c r="H54"/>
  <c r="H53" s="1"/>
  <c r="H52" s="1"/>
  <c r="H51" s="1"/>
  <c r="I47" i="8"/>
  <c r="H47" i="2"/>
  <c r="H46" s="1"/>
  <c r="H45" s="1"/>
  <c r="H44" s="1"/>
  <c r="H43" s="1"/>
  <c r="H33"/>
  <c r="H32"/>
  <c r="H28" i="6" s="1"/>
  <c r="G96" i="2"/>
  <c r="G95" s="1"/>
  <c r="G94" s="1"/>
  <c r="G93" s="1"/>
  <c r="G92" s="1"/>
  <c r="G90"/>
  <c r="G89" s="1"/>
  <c r="G88" s="1"/>
  <c r="G87" s="1"/>
  <c r="G86" s="1"/>
  <c r="G78"/>
  <c r="G68"/>
  <c r="G47"/>
  <c r="G46" s="1"/>
  <c r="G45" s="1"/>
  <c r="G44" s="1"/>
  <c r="G43" s="1"/>
  <c r="G21"/>
  <c r="G20" s="1"/>
  <c r="G19" s="1"/>
  <c r="G16"/>
  <c r="G15"/>
  <c r="G14" s="1"/>
  <c r="G13" s="1"/>
  <c r="I52" i="6"/>
  <c r="I51" s="1"/>
  <c r="I50" s="1"/>
  <c r="I49" s="1"/>
  <c r="I48" s="1"/>
  <c r="I54" i="2"/>
  <c r="I53"/>
  <c r="I52" s="1"/>
  <c r="I51" s="1"/>
  <c r="I100" i="6"/>
  <c r="I99"/>
  <c r="I98" s="1"/>
  <c r="I97" s="1"/>
  <c r="I96" s="1"/>
  <c r="I95" s="1"/>
  <c r="I21" i="2"/>
  <c r="I20"/>
  <c r="I19" s="1"/>
  <c r="J33" i="8"/>
  <c r="J34"/>
  <c r="J35"/>
  <c r="J12"/>
  <c r="J11" s="1"/>
  <c r="J14"/>
  <c r="J13" s="1"/>
  <c r="J24"/>
  <c r="J23" s="1"/>
  <c r="J26"/>
  <c r="J25" s="1"/>
  <c r="I47" i="6"/>
  <c r="I46" s="1"/>
  <c r="I45" s="1"/>
  <c r="I44" s="1"/>
  <c r="I43" s="1"/>
  <c r="I33"/>
  <c r="J34"/>
  <c r="K34"/>
  <c r="I33" i="2"/>
  <c r="I29" i="6" s="1"/>
  <c r="I47" i="2"/>
  <c r="I46" s="1"/>
  <c r="I45" s="1"/>
  <c r="I44" s="1"/>
  <c r="I43" s="1"/>
  <c r="I78"/>
  <c r="I90"/>
  <c r="I89" s="1"/>
  <c r="I88" s="1"/>
  <c r="I87" s="1"/>
  <c r="I86" s="1"/>
  <c r="I96"/>
  <c r="I95" s="1"/>
  <c r="I94" s="1"/>
  <c r="I93" s="1"/>
  <c r="I92" s="1"/>
  <c r="J41" i="8"/>
  <c r="J42"/>
  <c r="J43"/>
  <c r="J44"/>
  <c r="I20" i="6"/>
  <c r="I21"/>
  <c r="I22"/>
  <c r="I32"/>
  <c r="I34"/>
  <c r="I40"/>
  <c r="I39"/>
  <c r="I38" s="1"/>
  <c r="I37" s="1"/>
  <c r="I36" s="1"/>
  <c r="I35" s="1"/>
  <c r="I41"/>
  <c r="I64"/>
  <c r="I63" s="1"/>
  <c r="I66"/>
  <c r="I65" s="1"/>
  <c r="I74"/>
  <c r="I73" s="1"/>
  <c r="I76"/>
  <c r="I75" s="1"/>
  <c r="I79"/>
  <c r="I78" s="1"/>
  <c r="I77" s="1"/>
  <c r="I94"/>
  <c r="I93" s="1"/>
  <c r="I92" s="1"/>
  <c r="I91" s="1"/>
  <c r="I90" s="1"/>
  <c r="I89" s="1"/>
  <c r="J47" i="8"/>
  <c r="H47"/>
  <c r="I42" i="2"/>
  <c r="I41" s="1"/>
  <c r="I40" s="1"/>
  <c r="I39" s="1"/>
  <c r="I38" s="1"/>
  <c r="I37" s="1"/>
  <c r="I29" i="8"/>
  <c r="I28" s="1"/>
  <c r="I27" s="1"/>
  <c r="I15" i="2"/>
  <c r="I14" s="1"/>
  <c r="I13" s="1"/>
  <c r="I15" i="6"/>
  <c r="I14" s="1"/>
  <c r="I13" s="1"/>
  <c r="I12" s="1"/>
  <c r="I11" s="1"/>
  <c r="I32" i="8"/>
  <c r="I31" s="1"/>
  <c r="H16" i="2"/>
  <c r="H15" s="1"/>
  <c r="H14" s="1"/>
  <c r="H13" s="1"/>
  <c r="H29" i="6"/>
  <c r="I32" i="2"/>
  <c r="I31" s="1"/>
  <c r="I30" s="1"/>
  <c r="I65"/>
  <c r="I62" i="6" s="1"/>
  <c r="J29" i="8"/>
  <c r="J28" s="1"/>
  <c r="J27" s="1"/>
  <c r="H88" i="6"/>
  <c r="H87" s="1"/>
  <c r="H86" s="1"/>
  <c r="H85" s="1"/>
  <c r="H84" s="1"/>
  <c r="H83" s="1"/>
  <c r="H67"/>
  <c r="J15" i="8"/>
  <c r="H31" i="6"/>
  <c r="H30" s="1"/>
  <c r="G52"/>
  <c r="G51" s="1"/>
  <c r="G50" s="1"/>
  <c r="G49" s="1"/>
  <c r="G48" s="1"/>
  <c r="H12" i="8"/>
  <c r="H11" s="1"/>
  <c r="I19" i="6" l="1"/>
  <c r="I18" s="1"/>
  <c r="I40" i="8"/>
  <c r="I30" s="1"/>
  <c r="G73" i="2"/>
  <c r="G65" s="1"/>
  <c r="I88" i="6"/>
  <c r="I87" s="1"/>
  <c r="I86" s="1"/>
  <c r="I85" s="1"/>
  <c r="I84" s="1"/>
  <c r="I83" s="1"/>
  <c r="I31"/>
  <c r="I30" s="1"/>
  <c r="H65" i="2"/>
  <c r="G29" i="6"/>
  <c r="H38" i="8"/>
  <c r="J48"/>
  <c r="J46" s="1"/>
  <c r="I50" i="2"/>
  <c r="I17" i="6"/>
  <c r="I18" i="2"/>
  <c r="I16" i="6" s="1"/>
  <c r="G18" i="2"/>
  <c r="G16" i="6" s="1"/>
  <c r="G17"/>
  <c r="H62"/>
  <c r="H64" i="2"/>
  <c r="H50"/>
  <c r="I48" i="8"/>
  <c r="I46" s="1"/>
  <c r="H17" i="6"/>
  <c r="H18" i="2"/>
  <c r="H16" i="6" s="1"/>
  <c r="H48" i="8"/>
  <c r="H46" s="1"/>
  <c r="G50" i="2"/>
  <c r="G39" i="6"/>
  <c r="G38" s="1"/>
  <c r="G37" s="1"/>
  <c r="G36" s="1"/>
  <c r="G35" s="1"/>
  <c r="G70"/>
  <c r="I28"/>
  <c r="I15" i="8"/>
  <c r="J31"/>
  <c r="I19"/>
  <c r="I18" s="1"/>
  <c r="H19"/>
  <c r="H18" s="1"/>
  <c r="H31" i="2"/>
  <c r="H30" s="1"/>
  <c r="H12" s="1"/>
  <c r="I10" i="6"/>
  <c r="H10"/>
  <c r="H15" i="8"/>
  <c r="J19"/>
  <c r="J18" s="1"/>
  <c r="J10" s="1"/>
  <c r="J40"/>
  <c r="H40"/>
  <c r="I64" i="2"/>
  <c r="H31" i="8"/>
  <c r="G31" i="6"/>
  <c r="G30" s="1"/>
  <c r="G76" i="2"/>
  <c r="H24" i="8"/>
  <c r="H23" s="1"/>
  <c r="H10" s="1"/>
  <c r="I10" l="1"/>
  <c r="G64" i="2"/>
  <c r="G63" s="1"/>
  <c r="G32"/>
  <c r="J45" i="8"/>
  <c r="I42" i="6"/>
  <c r="H61"/>
  <c r="H63" i="2"/>
  <c r="I45" i="8"/>
  <c r="I8" s="1"/>
  <c r="I52" s="1"/>
  <c r="H42" i="6"/>
  <c r="I12" i="2"/>
  <c r="J30" i="8"/>
  <c r="J8" s="1"/>
  <c r="J52" s="1"/>
  <c r="G42" i="6"/>
  <c r="H45" i="8"/>
  <c r="I63" i="2"/>
  <c r="I61" i="6"/>
  <c r="H30" i="8"/>
  <c r="G61" i="6"/>
  <c r="G62"/>
  <c r="G62" i="2"/>
  <c r="G60" i="6"/>
  <c r="G28" l="1"/>
  <c r="G10" s="1"/>
  <c r="G31" i="2"/>
  <c r="G30" s="1"/>
  <c r="H8" i="8"/>
  <c r="H52" s="1"/>
  <c r="I60" i="6"/>
  <c r="I62" i="2"/>
  <c r="I59" i="6" s="1"/>
  <c r="I101" s="1"/>
  <c r="H60"/>
  <c r="H62" i="2"/>
  <c r="G59" i="6"/>
  <c r="G11" i="2" l="1"/>
  <c r="G10" s="1"/>
  <c r="G12"/>
  <c r="G101" i="6"/>
  <c r="H59"/>
  <c r="H101" s="1"/>
  <c r="H11" i="2"/>
  <c r="H10" s="1"/>
  <c r="I11"/>
  <c r="I10" s="1"/>
</calcChain>
</file>

<file path=xl/sharedStrings.xml><?xml version="1.0" encoding="utf-8"?>
<sst xmlns="http://schemas.openxmlformats.org/spreadsheetml/2006/main" count="969" uniqueCount="190">
  <si>
    <t xml:space="preserve">Наименование </t>
  </si>
  <si>
    <t>ГРБС</t>
  </si>
  <si>
    <t>Рз</t>
  </si>
  <si>
    <t>ПР</t>
  </si>
  <si>
    <t>ЦСР</t>
  </si>
  <si>
    <t>ВР</t>
  </si>
  <si>
    <t>01</t>
  </si>
  <si>
    <t>04</t>
  </si>
  <si>
    <t>100</t>
  </si>
  <si>
    <t>200</t>
  </si>
  <si>
    <t>800</t>
  </si>
  <si>
    <t>13</t>
  </si>
  <si>
    <t>02</t>
  </si>
  <si>
    <t>03</t>
  </si>
  <si>
    <t>09</t>
  </si>
  <si>
    <t>05</t>
  </si>
  <si>
    <t>10</t>
  </si>
  <si>
    <t>300</t>
  </si>
  <si>
    <t>Всего</t>
  </si>
  <si>
    <t>500</t>
  </si>
  <si>
    <t>тыс.руб.</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</si>
  <si>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</si>
  <si>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</si>
  <si>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Национальная оборона</t>
  </si>
  <si>
    <t>Жилищно-коммунальное хозяйство</t>
  </si>
  <si>
    <t>Благоустройство</t>
  </si>
  <si>
    <t>Социальная политика</t>
  </si>
  <si>
    <t>Другие общегосударственные вопросы</t>
  </si>
  <si>
    <t>Национальная безопасность и правоохранительная деятельность</t>
  </si>
  <si>
    <t>№ п/п</t>
  </si>
  <si>
    <t>Наименование программы</t>
  </si>
  <si>
    <t>в том числе:</t>
  </si>
  <si>
    <t>914</t>
  </si>
  <si>
    <t>700</t>
  </si>
  <si>
    <t>Павловского муниципального района</t>
  </si>
  <si>
    <t>Воронежской области</t>
  </si>
  <si>
    <t>Пенсионное обеспечение</t>
  </si>
  <si>
    <t>Обслуживание государственного и муниципального долга</t>
  </si>
  <si>
    <t>Обслуживание внутреннего государственного и муниципального долга</t>
  </si>
  <si>
    <t>1.1</t>
  </si>
  <si>
    <t xml:space="preserve">Функционирование высшего должностного лица субъекта Российской Федерации и муниципального образования </t>
  </si>
  <si>
    <t>01 0 00 00000</t>
  </si>
  <si>
    <t>Подпрограмма "Обеспечение реализации муниципальной программы"</t>
  </si>
  <si>
    <t>01 3 00 00000</t>
  </si>
  <si>
    <t>01 3 01 00000</t>
  </si>
  <si>
    <t>Расходы на обеспечение деятельности главы сельского поселения(Расходы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</si>
  <si>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01 3 01 72020</t>
  </si>
  <si>
    <t>Расходы на обеспечение функций органов местного самоуправления (Расходы на выплату персоналу в целях обеспечения выполнения функций государственными(муниципальными )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</si>
  <si>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(Закупка товаров, работ и услуг для государственных (муниципальных)нужд)</t>
  </si>
  <si>
    <t>01 3 01 72010</t>
  </si>
  <si>
    <t>Расходы на обеспечение функций органов местного самоуправления (Иные бюджетные ассигнования)</t>
  </si>
  <si>
    <t>Выполнение других расходных обязательств (Закупка товаров, работ и услуг для государственных (муниципальных) нужд)</t>
  </si>
  <si>
    <t>01 3 01 70200</t>
  </si>
  <si>
    <t>Выполнение других расходных обязательств (Межбюджетные трансферты)</t>
  </si>
  <si>
    <t>Выполнение других расходных обязательств (Иные бюджетные ассигнования)</t>
  </si>
  <si>
    <t>01 3 02 00000</t>
  </si>
  <si>
    <t>Мобилизацияи вневойсковая подготовка</t>
  </si>
  <si>
    <t>Осуществление первичного воинского учета на территориях, где отсутствуют военные комиссариаты (Расходы на выплату персоналу в целях обеспечения выполнения функций государственными(муниципальными ) органами, казенными учреждениями, органами управления государственными внебюджетными фондами)</t>
  </si>
  <si>
    <t>01 3 02 51180</t>
  </si>
  <si>
    <t>Защита населения и территории от чрезвычайных ситуаций природного и техногенного характкера, гражданская оборона</t>
  </si>
  <si>
    <t>Основное мероприятие "Предупреждение и помощь населению в чрезвычайных ситуациях"</t>
  </si>
  <si>
    <t>01 4 00 00000</t>
  </si>
  <si>
    <t xml:space="preserve">03 </t>
  </si>
  <si>
    <t>01 4 01 71430</t>
  </si>
  <si>
    <t>01 4 01 00000</t>
  </si>
  <si>
    <t xml:space="preserve">Мероприятия в сфере защиты населения от чрезвычайных ситуаций и пожаров(Закупка товаров, работ и услуг для государственных (муниципальных) нужд) </t>
  </si>
  <si>
    <t xml:space="preserve">Мероприятия в сфере защиты населения от чрезвычайных ситуаций и пожаров (Закупка товаров, работ и услуг для государственных (муниципальных) нужд) </t>
  </si>
  <si>
    <t>01 4 02 00000</t>
  </si>
  <si>
    <t>01 4 02 71430</t>
  </si>
  <si>
    <t>01 1 00 00000</t>
  </si>
  <si>
    <t>01 1 05 00000</t>
  </si>
  <si>
    <t>Основное мероприятие "Организация уличного освещения"</t>
  </si>
  <si>
    <t>01 1 01 00000</t>
  </si>
  <si>
    <t xml:space="preserve">Расходы на уличное освещение (Закупка товаров, работ и услуг для государственных (муниципальных) нужд) </t>
  </si>
  <si>
    <t>01 1 01 78670</t>
  </si>
  <si>
    <t>Основное мероприятие "Организация и содержание мест захоронения"</t>
  </si>
  <si>
    <t>01 1 02 00000</t>
  </si>
  <si>
    <t xml:space="preserve">Расходы по благоустройству территории сельского поселения (Закупка товаров, работ и услуг для государственных (муниципальных) нужд) </t>
  </si>
  <si>
    <t>01 1 02 78610</t>
  </si>
  <si>
    <t>01 1 05 78610</t>
  </si>
  <si>
    <t>Основное мероприятие "Обеспечение сохранности и ремонт военно-мемориальных объектов"</t>
  </si>
  <si>
    <t>01 1 08 00000</t>
  </si>
  <si>
    <t>01 1 08 78610</t>
  </si>
  <si>
    <t>01 1 09 00000</t>
  </si>
  <si>
    <t>01 1 09 78610</t>
  </si>
  <si>
    <t>Доплаты к пенсиям муниципальных служащих (Социальное обеспечение и иные выплаты населению)</t>
  </si>
  <si>
    <t>01 3 02 70470</t>
  </si>
  <si>
    <t>Процентные платежи по муниципальному долгу (Обслуживание государственного (муниципального) долга)</t>
  </si>
  <si>
    <t>01 3 02 27880</t>
  </si>
  <si>
    <t>01 5 00 00000</t>
  </si>
  <si>
    <t>Основное мероприятие "Повышение энергетической эффективности в электроснабжении"</t>
  </si>
  <si>
    <t>01 5 01 00000</t>
  </si>
  <si>
    <t>Основное мероприятие "Повышение энергоэффективности в электроснабжении"</t>
  </si>
  <si>
    <t>01 5 01 78670</t>
  </si>
  <si>
    <t>Осуществление первичного воинского учета на территориях, где отсутствуют военные комиссариаты (Закупка товаров, работ и услуг для государственных (муниципальных) нужд)</t>
  </si>
  <si>
    <t>ВСЕГО:</t>
  </si>
  <si>
    <t>1.1.1</t>
  </si>
  <si>
    <t>Расходы на уличное освещение (Закупка товаров, работ и услуг для государственных (муниципальных) нужд)</t>
  </si>
  <si>
    <t>1.1.2.</t>
  </si>
  <si>
    <t>Расходы на благоустройство территории сельского поселения (Закупка товаров, работ и услуг для государственных (муниципальных) нужд)</t>
  </si>
  <si>
    <t>1.1.5.</t>
  </si>
  <si>
    <t>1.1.8.</t>
  </si>
  <si>
    <t>1.1.9.</t>
  </si>
  <si>
    <t>1.3.</t>
  </si>
  <si>
    <t>1.3.1.</t>
  </si>
  <si>
    <t>1.4.</t>
  </si>
  <si>
    <t>1.4.1.</t>
  </si>
  <si>
    <t>1.5.</t>
  </si>
  <si>
    <t>1.5.1.</t>
  </si>
  <si>
    <t>Муниципальная программа "Социально-экономическое развитие Ливенского сельского поселения"</t>
  </si>
  <si>
    <t>Подпрограмма "Безопасность и правопорядок на территории Ливенского сельского поселения"</t>
  </si>
  <si>
    <t>1.3.2.</t>
  </si>
  <si>
    <t>14</t>
  </si>
  <si>
    <t>Другие вопросы в области национальной безопасности и правоохранительной деятельности</t>
  </si>
  <si>
    <t>тыс. руб.</t>
  </si>
  <si>
    <t>01 3 02 70200</t>
  </si>
  <si>
    <t>Администрация Александровского сельского поселения Павловского  муниципального района</t>
  </si>
  <si>
    <t>Муниципальная программа "Социально-экономическое развитие Александровского сельского поселения"</t>
  </si>
  <si>
    <t>Основное мероприятие "Финансовое обеспечение деятельности органов местного самоуправления Александровского сельского поселения"</t>
  </si>
  <si>
    <t>Подпрограмма "Энергосбережение и повышение энергетической эффективности на территории Александровского сельского поселения"</t>
  </si>
  <si>
    <t>Основное мероприятие "Финансовое обеспечение выполнения других расходных обязательств Александровского сельского поселения органами местного самоуправления Александровского сельского поселения"</t>
  </si>
  <si>
    <t>Подпрограмма "Безопасность и правопорядок на территории Александровского сельского поселения"</t>
  </si>
  <si>
    <t>Подпрограмма "Развитие инфраструктуры и благоустройство территории Александровского сельского поселения"</t>
  </si>
  <si>
    <t>01 1 03 00000</t>
  </si>
  <si>
    <t>01 1 03 78610</t>
  </si>
  <si>
    <t>Основное мероприятие "Организация водоснабжения"</t>
  </si>
  <si>
    <t>Основное мероприятие "Финансовое обеспечение выполнения других расходных обязательств Александровског сельского поселения органами местного самоуправления Александровског сельского поселения"</t>
  </si>
  <si>
    <t>Муниципальная программа "Социально-экономическое развитие Александровского сельского поселения</t>
  </si>
  <si>
    <t>1.1.3.</t>
  </si>
  <si>
    <t>Муниципальная  программа " Социально-экономическое развитие Александровского сельского поселения ", всего:</t>
  </si>
  <si>
    <t>Подпрограмма «Развитие инфраструктуры и благоустройство территории Александровского сельского поселения»</t>
  </si>
  <si>
    <t>Основное мероприятие"Финансовое обеспечение деятельности органов местного самоуправления Александровского сельского поселения"</t>
  </si>
  <si>
    <t>Основное мероприятие"Финансовое обеспечение выполненияы других расходных обязательств  Александровского сельского поселения"</t>
  </si>
  <si>
    <t>02 0 F2 55550</t>
  </si>
  <si>
    <t>Муниципальная программа «Формирование современной городской среды Александровского сельского поселения»</t>
  </si>
  <si>
    <t xml:space="preserve">Региональный проект формирования комфортной городской среды (Благоустройство территории от Братской могилы № 99 по ул. Коммунальная до мемориала погибшим в ВОВ по ул. Первомайская) </t>
  </si>
  <si>
    <t>02 0 00 00000</t>
  </si>
  <si>
    <t>02 0 F2 00000</t>
  </si>
  <si>
    <t>Основное мероприятие «Благоустройство общественных территорий Александровского сельского поселения»</t>
  </si>
  <si>
    <t>Основное мероприятие "Благоустройство территории сельского поселения"</t>
  </si>
  <si>
    <t>Основное мероприятие "Поддержка и развитие ТОС на территории Александровского сельского поселения"</t>
  </si>
  <si>
    <t>ВСЕГО</t>
  </si>
  <si>
    <t>Основное мероприятие "Финансовое обеспечение выполнения других расходных обязательств Александровского сельского поселения органами местного самоуправления Александровског сельского поселения"</t>
  </si>
  <si>
    <t>Национальная экономика</t>
  </si>
  <si>
    <t>Дорожное хозяйство</t>
  </si>
  <si>
    <t>Основное мероприятие "Осуществление дорожной деятельности в отношении автомобильных дорог местного значения"</t>
  </si>
  <si>
    <t>01 1 06 00000</t>
  </si>
  <si>
    <t>Мероприятия по развитию сети автомобильных дорог общего пользования (Закупка товаров, работ и услуг для государственных (муниципальных) нужд)</t>
  </si>
  <si>
    <t>1.1.6.</t>
  </si>
  <si>
    <t>2025 год</t>
  </si>
  <si>
    <t>Приложение   3</t>
  </si>
  <si>
    <t>Приложение  4</t>
  </si>
  <si>
    <t>Приложение  5</t>
  </si>
  <si>
    <t>08</t>
  </si>
  <si>
    <t>01 2 01 0000</t>
  </si>
  <si>
    <t>01 2 01 00590</t>
  </si>
  <si>
    <t>01 0 00 0000</t>
  </si>
  <si>
    <t>01 2 00 0000</t>
  </si>
  <si>
    <t>Культура, кинематография и средства массовой информации</t>
  </si>
  <si>
    <t>Культура</t>
  </si>
  <si>
    <t>Основное мероприятие "Культурно-досуговая деятельность и развитие народного творчества"</t>
  </si>
  <si>
    <t>Расходы на развитие культуры сельского поселения (Иные бюджетные ассигнования)</t>
  </si>
  <si>
    <t>Подпрграмма "Развитие культуры Александровского сельского поселения"</t>
  </si>
  <si>
    <t>1.2.</t>
  </si>
  <si>
    <t>1.2.1.</t>
  </si>
  <si>
    <t>Подпрограмма "Развитие культуры Александровского сельского поселения"</t>
  </si>
  <si>
    <t>01 2 00 00000</t>
  </si>
  <si>
    <t>01 2 01 00000</t>
  </si>
  <si>
    <t>2026 год</t>
  </si>
  <si>
    <r>
      <t xml:space="preserve">Распределение бюджетных ассигнований по целевым статьям (муниципальным программам Александровского сельского поселения Павловского муниципального района Воронежской области), группам видов расходов, разделам, подразделам классификации расходов Александровского сельского поселения Павловского муниципального района Воронежской области                                                                              на 2025 год и на плановый период 2026 и 2027 годов 
                                                       </t>
    </r>
    <r>
      <rPr>
        <sz val="14"/>
        <rFont val="Times New Roman"/>
        <family val="1"/>
        <charset val="204"/>
      </rPr>
      <t xml:space="preserve">                                                                                    </t>
    </r>
    <r>
      <rPr>
        <sz val="12"/>
        <rFont val="Times New Roman"/>
        <family val="1"/>
        <charset val="204"/>
      </rPr>
      <t xml:space="preserve"> тыс.руб.</t>
    </r>
  </si>
  <si>
    <t>2027 год</t>
  </si>
  <si>
    <t>Ведомственная структура расходов бюджета 
Александровского сельского поселения Павловского муниципального района Воронежской области
на 2025 год и на плановый период 2026 и 2027 годов</t>
  </si>
  <si>
    <t>Распределение  бюджетных ассигнований 
по разделам и подразделам,  целевым статьям (муниципальным программам Александровского сельского поселения Павловского муниципального района Воронежской области), группам видов расходов классификации  расходов  Александровского сельского поселения                                                               Павловского муниципального района Воронежской области
 на 2025 год и на  плановый период 2026 и 2027 годов</t>
  </si>
  <si>
    <t>01 1 06 9Д020</t>
  </si>
  <si>
    <t>Обеспечение проведения выборов и референдумов</t>
  </si>
  <si>
    <t>07</t>
  </si>
  <si>
    <t>Расходы на проведение выборов депутатов представительного органа муниципального образования (Иные бюджетные ассигнования)</t>
  </si>
  <si>
    <t>01 3 01 70110</t>
  </si>
  <si>
    <t>01 1 05 78520</t>
  </si>
  <si>
    <t xml:space="preserve">Расходы на уличное освещение (Закупка товаров, работ и услуг для государственных (муниципальных нужд) </t>
  </si>
  <si>
    <t xml:space="preserve">Расходы по благоустройству территории сельского поселения (Закупка товаров, работ и услуг для государственных (муниципальных нужд) </t>
  </si>
  <si>
    <t>Расходы на содержание и обслуживание мест массового отдыха Александровского сельского поселения Павловского муниципального района Воронежской области</t>
  </si>
  <si>
    <t>Расходы на содержание и обслуживание территории Александровского сельского поселения Павловского муниципального района Воронежской области</t>
  </si>
  <si>
    <t>Исполняющий обязанности главы сельского поселения</t>
  </si>
  <si>
    <t>Н.В.Бурлакина</t>
  </si>
  <si>
    <t>762,375</t>
  </si>
  <si>
    <t>306,841</t>
  </si>
  <si>
    <t>к  решению Совета народных депутатов Александровского сельского поселения Павловского муниципального  района  
Воронежской области                                                                              от 19.06.2025 №326</t>
  </si>
  <si>
    <t>к  решению Совета народных депутатов Александровского сельского поселения Павловского муниципального  района Воронежской области                                                                                                                               от      19.06.2025 № 326</t>
  </si>
  <si>
    <t xml:space="preserve">к  решению Совета народных депутатов Александровского сельского поселения Павловского муниципального  района Воронежской области 
от 19.06.2025 №326 </t>
  </si>
</sst>
</file>

<file path=xl/styles.xml><?xml version="1.0" encoding="utf-8"?>
<styleSheet xmlns="http://schemas.openxmlformats.org/spreadsheetml/2006/main">
  <numFmts count="4">
    <numFmt numFmtId="164" formatCode="0.0"/>
    <numFmt numFmtId="165" formatCode="#,##0.0"/>
    <numFmt numFmtId="166" formatCode="0.000"/>
    <numFmt numFmtId="167" formatCode="#,##0.000"/>
  </numFmts>
  <fonts count="33">
    <font>
      <sz val="10"/>
      <name val="Arial Cyr"/>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2"/>
      <name val="Times New Roman"/>
      <family val="1"/>
      <charset val="204"/>
    </font>
    <font>
      <sz val="13"/>
      <name val="Times New Roman"/>
      <family val="1"/>
      <charset val="204"/>
    </font>
    <font>
      <sz val="11"/>
      <name val="Times New Roman"/>
      <family val="1"/>
      <charset val="204"/>
    </font>
    <font>
      <sz val="8.5"/>
      <name val="Times New Roman"/>
      <family val="1"/>
      <charset val="204"/>
    </font>
    <font>
      <sz val="10"/>
      <name val="Times New Roman"/>
      <family val="1"/>
      <charset val="204"/>
    </font>
    <font>
      <sz val="10"/>
      <name val="Arial Cyr"/>
      <family val="2"/>
      <charset val="204"/>
    </font>
    <font>
      <b/>
      <sz val="12"/>
      <name val="Times New Roman"/>
      <family val="1"/>
      <charset val="204"/>
    </font>
    <font>
      <b/>
      <sz val="10"/>
      <name val="Times New Roman"/>
      <family val="1"/>
      <charset val="204"/>
    </font>
    <font>
      <b/>
      <sz val="14"/>
      <name val="Times New Roman"/>
      <family val="1"/>
      <charset val="204"/>
    </font>
    <font>
      <sz val="8"/>
      <name val="Arial Cyr"/>
      <family val="2"/>
      <charset val="204"/>
    </font>
    <font>
      <b/>
      <i/>
      <sz val="12"/>
      <name val="Times New Roman"/>
      <family val="1"/>
      <charset val="204"/>
    </font>
    <font>
      <i/>
      <sz val="12"/>
      <name val="Times New Roman"/>
      <family val="1"/>
      <charset val="204"/>
    </font>
    <font>
      <sz val="14"/>
      <name val="Times New Roman"/>
      <family val="1"/>
      <charset val="204"/>
    </font>
    <font>
      <b/>
      <sz val="13"/>
      <name val="Times New Roman"/>
      <family val="1"/>
      <charset val="204"/>
    </font>
    <font>
      <i/>
      <sz val="12"/>
      <color theme="1"/>
      <name val="Times New Roman"/>
      <family val="1"/>
      <charset val="204"/>
    </font>
    <font>
      <sz val="12"/>
      <color theme="1"/>
      <name val="Times New Roman"/>
      <family val="1"/>
      <charset val="204"/>
    </font>
  </fonts>
  <fills count="17">
    <fill>
      <patternFill patternType="none"/>
    </fill>
    <fill>
      <patternFill patternType="gray125"/>
    </fill>
    <fill>
      <patternFill patternType="solid">
        <fgColor indexed="45"/>
        <bgColor indexed="29"/>
      </patternFill>
    </fill>
    <fill>
      <patternFill patternType="solid">
        <fgColor indexed="42"/>
        <bgColor indexed="27"/>
      </patternFill>
    </fill>
    <fill>
      <patternFill patternType="solid">
        <fgColor indexed="47"/>
        <bgColor indexed="22"/>
      </patternFill>
    </fill>
    <fill>
      <patternFill patternType="solid">
        <fgColor indexed="20"/>
        <bgColor indexed="36"/>
      </patternFill>
    </fill>
    <fill>
      <patternFill patternType="solid">
        <fgColor indexed="49"/>
        <bgColor indexed="40"/>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13"/>
        <bgColor indexed="64"/>
      </patternFill>
    </fill>
    <fill>
      <patternFill patternType="solid">
        <fgColor indexed="9"/>
        <bgColor indexed="64"/>
      </patternFill>
    </fill>
  </fills>
  <borders count="4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8"/>
      </right>
      <top style="thin">
        <color indexed="8"/>
      </top>
      <bottom style="thin">
        <color indexed="8"/>
      </bottom>
      <diagonal/>
    </border>
    <border>
      <left style="thin">
        <color indexed="64"/>
      </left>
      <right style="thin">
        <color indexed="8"/>
      </right>
      <top/>
      <bottom/>
      <diagonal/>
    </border>
    <border>
      <left/>
      <right style="thin">
        <color indexed="8"/>
      </right>
      <top/>
      <bottom style="thin">
        <color indexed="8"/>
      </bottom>
      <diagonal/>
    </border>
    <border>
      <left/>
      <right/>
      <top/>
      <bottom style="thin">
        <color indexed="64"/>
      </bottom>
      <diagonal/>
    </border>
    <border>
      <left style="thin">
        <color indexed="8"/>
      </left>
      <right style="thin">
        <color indexed="8"/>
      </right>
      <top style="thin">
        <color indexed="8"/>
      </top>
      <bottom style="thin">
        <color indexed="64"/>
      </bottom>
      <diagonal/>
    </border>
    <border>
      <left style="thin">
        <color indexed="64"/>
      </left>
      <right/>
      <top style="thin">
        <color indexed="64"/>
      </top>
      <bottom/>
      <diagonal/>
    </border>
    <border>
      <left style="thin">
        <color indexed="64"/>
      </left>
      <right style="thin">
        <color indexed="8"/>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style="thin">
        <color indexed="8"/>
      </left>
      <right/>
      <top/>
      <bottom style="thin">
        <color indexed="8"/>
      </bottom>
      <diagonal/>
    </border>
    <border>
      <left style="thin">
        <color indexed="8"/>
      </left>
      <right/>
      <top style="thin">
        <color indexed="8"/>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8"/>
      </left>
      <right style="thin">
        <color indexed="64"/>
      </right>
      <top style="thin">
        <color indexed="8"/>
      </top>
      <bottom style="thin">
        <color indexed="8"/>
      </bottom>
      <diagonal/>
    </border>
    <border>
      <left style="thin">
        <color indexed="8"/>
      </left>
      <right style="thin">
        <color indexed="64"/>
      </right>
      <top style="thin">
        <color indexed="8"/>
      </top>
      <bottom/>
      <diagonal/>
    </border>
    <border>
      <left style="thin">
        <color indexed="8"/>
      </left>
      <right style="thin">
        <color indexed="8"/>
      </right>
      <top/>
      <bottom/>
      <diagonal/>
    </border>
    <border>
      <left/>
      <right style="thin">
        <color indexed="8"/>
      </right>
      <top/>
      <bottom/>
      <diagonal/>
    </border>
    <border>
      <left style="thin">
        <color indexed="8"/>
      </left>
      <right style="thin">
        <color indexed="64"/>
      </right>
      <top/>
      <bottom style="thin">
        <color indexed="8"/>
      </bottom>
      <diagonal/>
    </border>
    <border>
      <left/>
      <right style="thin">
        <color indexed="64"/>
      </right>
      <top style="thin">
        <color indexed="8"/>
      </top>
      <bottom style="thin">
        <color indexed="8"/>
      </bottom>
      <diagonal/>
    </border>
    <border>
      <left style="thin">
        <color indexed="64"/>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64"/>
      </top>
      <bottom style="thin">
        <color indexed="8"/>
      </bottom>
      <diagonal/>
    </border>
    <border>
      <left style="thin">
        <color indexed="64"/>
      </left>
      <right style="thin">
        <color indexed="8"/>
      </right>
      <top style="thin">
        <color indexed="64"/>
      </top>
      <bottom style="thin">
        <color indexed="8"/>
      </bottom>
      <diagonal/>
    </border>
    <border>
      <left style="thin">
        <color indexed="64"/>
      </left>
      <right style="thin">
        <color indexed="8"/>
      </right>
      <top style="thin">
        <color indexed="8"/>
      </top>
      <bottom/>
      <diagonal/>
    </border>
  </borders>
  <cellStyleXfs count="24">
    <xf numFmtId="0" fontId="0" fillId="0" borderId="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10" borderId="0" applyNumberFormat="0" applyBorder="0" applyAlignment="0" applyProtection="0"/>
    <xf numFmtId="0" fontId="2" fillId="4" borderId="1" applyNumberFormat="0" applyAlignment="0" applyProtection="0"/>
    <xf numFmtId="0" fontId="3" fillId="11" borderId="2" applyNumberFormat="0" applyAlignment="0" applyProtection="0"/>
    <xf numFmtId="0" fontId="4" fillId="11" borderId="1" applyNumberFormat="0" applyAlignment="0" applyProtection="0"/>
    <xf numFmtId="0" fontId="5" fillId="0" borderId="3" applyNumberFormat="0" applyFill="0" applyAlignment="0" applyProtection="0"/>
    <xf numFmtId="0" fontId="6" fillId="0" borderId="4" applyNumberFormat="0" applyFill="0" applyAlignment="0" applyProtection="0"/>
    <xf numFmtId="0" fontId="7" fillId="0" borderId="5" applyNumberFormat="0" applyFill="0" applyAlignment="0" applyProtection="0"/>
    <xf numFmtId="0" fontId="7" fillId="0" borderId="0" applyNumberFormat="0" applyFill="0" applyBorder="0" applyAlignment="0" applyProtection="0"/>
    <xf numFmtId="0" fontId="8" fillId="0" borderId="6" applyNumberFormat="0" applyFill="0" applyAlignment="0" applyProtection="0"/>
    <xf numFmtId="0" fontId="9" fillId="12" borderId="7" applyNumberFormat="0" applyAlignment="0" applyProtection="0"/>
    <xf numFmtId="0" fontId="10" fillId="0" borderId="0" applyNumberFormat="0" applyFill="0" applyBorder="0" applyAlignment="0" applyProtection="0"/>
    <xf numFmtId="0" fontId="11" fillId="13" borderId="0" applyNumberFormat="0" applyBorder="0" applyAlignment="0" applyProtection="0"/>
    <xf numFmtId="0" fontId="12" fillId="2" borderId="0" applyNumberFormat="0" applyBorder="0" applyAlignment="0" applyProtection="0"/>
    <xf numFmtId="0" fontId="13" fillId="0" borderId="0" applyNumberFormat="0" applyFill="0" applyBorder="0" applyAlignment="0" applyProtection="0"/>
    <xf numFmtId="0" fontId="22" fillId="14" borderId="8" applyNumberFormat="0" applyAlignment="0" applyProtection="0"/>
    <xf numFmtId="0" fontId="14" fillId="0" borderId="9" applyNumberFormat="0" applyFill="0" applyAlignment="0" applyProtection="0"/>
    <xf numFmtId="0" fontId="15" fillId="0" borderId="0" applyNumberFormat="0" applyFill="0" applyBorder="0" applyAlignment="0" applyProtection="0"/>
    <xf numFmtId="0" fontId="16" fillId="3" borderId="0" applyNumberFormat="0" applyBorder="0" applyAlignment="0" applyProtection="0"/>
  </cellStyleXfs>
  <cellXfs count="316">
    <xf numFmtId="0" fontId="0" fillId="0" borderId="0" xfId="0"/>
    <xf numFmtId="164" fontId="18" fillId="0" borderId="0" xfId="0" applyNumberFormat="1" applyFont="1" applyFill="1" applyBorder="1" applyAlignment="1">
      <alignment horizontal="left" vertical="center" wrapText="1"/>
    </xf>
    <xf numFmtId="49" fontId="18" fillId="0" borderId="0" xfId="0" applyNumberFormat="1" applyFont="1" applyFill="1" applyBorder="1" applyAlignment="1">
      <alignment horizontal="center"/>
    </xf>
    <xf numFmtId="1" fontId="18" fillId="0" borderId="0" xfId="0" applyNumberFormat="1" applyFont="1" applyFill="1" applyBorder="1" applyAlignment="1">
      <alignment horizontal="center"/>
    </xf>
    <xf numFmtId="164" fontId="18" fillId="0" borderId="0" xfId="0" applyNumberFormat="1" applyFont="1" applyFill="1"/>
    <xf numFmtId="164" fontId="18" fillId="0" borderId="0" xfId="0" applyNumberFormat="1" applyFont="1" applyFill="1" applyBorder="1"/>
    <xf numFmtId="164" fontId="19" fillId="0" borderId="0" xfId="0" applyNumberFormat="1" applyFont="1" applyFill="1" applyAlignment="1">
      <alignment horizontal="left" vertical="center" wrapText="1"/>
    </xf>
    <xf numFmtId="1" fontId="19" fillId="0" borderId="0" xfId="0" applyNumberFormat="1" applyFont="1" applyFill="1" applyAlignment="1">
      <alignment horizontal="center" wrapText="1"/>
    </xf>
    <xf numFmtId="49" fontId="19" fillId="0" borderId="0" xfId="0" applyNumberFormat="1" applyFont="1" applyFill="1" applyAlignment="1">
      <alignment horizontal="center"/>
    </xf>
    <xf numFmtId="1" fontId="19" fillId="0" borderId="0" xfId="0" applyNumberFormat="1" applyFont="1" applyFill="1" applyAlignment="1">
      <alignment horizontal="center"/>
    </xf>
    <xf numFmtId="164" fontId="20" fillId="0" borderId="0" xfId="0" applyNumberFormat="1" applyFont="1" applyFill="1" applyAlignment="1">
      <alignment horizontal="center"/>
    </xf>
    <xf numFmtId="164" fontId="20" fillId="0" borderId="0" xfId="0" applyNumberFormat="1" applyFont="1" applyFill="1"/>
    <xf numFmtId="49" fontId="18" fillId="0" borderId="0" xfId="0" applyNumberFormat="1" applyFont="1" applyFill="1" applyAlignment="1">
      <alignment horizontal="center"/>
    </xf>
    <xf numFmtId="1" fontId="18" fillId="0" borderId="0" xfId="0" applyNumberFormat="1" applyFont="1" applyFill="1" applyAlignment="1">
      <alignment horizontal="center"/>
    </xf>
    <xf numFmtId="164" fontId="19" fillId="0" borderId="0" xfId="0" applyNumberFormat="1" applyFont="1" applyFill="1" applyAlignment="1"/>
    <xf numFmtId="164" fontId="19" fillId="0" borderId="0" xfId="0" applyNumberFormat="1" applyFont="1" applyFill="1"/>
    <xf numFmtId="1" fontId="18" fillId="0" borderId="0" xfId="0" applyNumberFormat="1" applyFont="1" applyFill="1" applyAlignment="1">
      <alignment wrapText="1"/>
    </xf>
    <xf numFmtId="49" fontId="18" fillId="0" borderId="0" xfId="0" applyNumberFormat="1" applyFont="1" applyFill="1" applyAlignment="1">
      <alignment wrapText="1"/>
    </xf>
    <xf numFmtId="1" fontId="18" fillId="0" borderId="0" xfId="0" applyNumberFormat="1" applyFont="1" applyFill="1" applyAlignment="1">
      <alignment vertical="top" wrapText="1"/>
    </xf>
    <xf numFmtId="49" fontId="18" fillId="0" borderId="0" xfId="0" applyNumberFormat="1" applyFont="1" applyFill="1" applyAlignment="1">
      <alignment vertical="top" wrapText="1"/>
    </xf>
    <xf numFmtId="0" fontId="17" fillId="0" borderId="0" xfId="0" applyFont="1" applyFill="1" applyAlignment="1">
      <alignment horizontal="center"/>
    </xf>
    <xf numFmtId="1" fontId="17" fillId="0" borderId="10" xfId="0" applyNumberFormat="1" applyFont="1" applyFill="1" applyBorder="1" applyAlignment="1">
      <alignment horizontal="center" wrapText="1"/>
    </xf>
    <xf numFmtId="1" fontId="17" fillId="0" borderId="0" xfId="0" applyNumberFormat="1" applyFont="1" applyFill="1"/>
    <xf numFmtId="1" fontId="17" fillId="0" borderId="0" xfId="0" applyNumberFormat="1" applyFont="1" applyFill="1" applyAlignment="1">
      <alignment horizontal="center" textRotation="90" wrapText="1"/>
    </xf>
    <xf numFmtId="164" fontId="17" fillId="0" borderId="10" xfId="0" applyNumberFormat="1" applyFont="1" applyFill="1" applyBorder="1" applyAlignment="1">
      <alignment horizontal="left" vertical="center" wrapText="1"/>
    </xf>
    <xf numFmtId="49" fontId="17" fillId="0" borderId="10" xfId="0" applyNumberFormat="1" applyFont="1" applyFill="1" applyBorder="1" applyAlignment="1">
      <alignment horizontal="center"/>
    </xf>
    <xf numFmtId="1" fontId="17" fillId="0" borderId="10" xfId="0" applyNumberFormat="1" applyFont="1" applyFill="1" applyBorder="1" applyAlignment="1">
      <alignment horizontal="center"/>
    </xf>
    <xf numFmtId="164" fontId="17" fillId="0" borderId="0" xfId="0" applyNumberFormat="1" applyFont="1" applyFill="1"/>
    <xf numFmtId="164" fontId="17" fillId="0" borderId="10" xfId="0" applyNumberFormat="1" applyFont="1" applyFill="1" applyBorder="1" applyAlignment="1">
      <alignment wrapText="1"/>
    </xf>
    <xf numFmtId="164" fontId="17" fillId="0" borderId="0" xfId="0" applyNumberFormat="1" applyFont="1" applyFill="1" applyAlignment="1">
      <alignment horizontal="center" textRotation="90" wrapText="1"/>
    </xf>
    <xf numFmtId="0" fontId="17" fillId="0" borderId="10" xfId="0" applyNumberFormat="1" applyFont="1" applyFill="1" applyBorder="1" applyAlignment="1">
      <alignment wrapText="1"/>
    </xf>
    <xf numFmtId="1" fontId="18" fillId="0" borderId="0" xfId="0" applyNumberFormat="1" applyFont="1" applyFill="1" applyBorder="1" applyAlignment="1">
      <alignment horizontal="center" wrapText="1"/>
    </xf>
    <xf numFmtId="49" fontId="18" fillId="0" borderId="0" xfId="0" applyNumberFormat="1" applyFont="1" applyFill="1" applyBorder="1" applyAlignment="1">
      <alignment horizontal="left"/>
    </xf>
    <xf numFmtId="1" fontId="18" fillId="0" borderId="0" xfId="0" applyNumberFormat="1" applyFont="1" applyFill="1" applyBorder="1" applyAlignment="1">
      <alignment horizontal="left"/>
    </xf>
    <xf numFmtId="164" fontId="18" fillId="0" borderId="0" xfId="0" applyNumberFormat="1" applyFont="1" applyFill="1" applyBorder="1" applyAlignment="1">
      <alignment horizontal="center"/>
    </xf>
    <xf numFmtId="49" fontId="21" fillId="0" borderId="0" xfId="0" applyNumberFormat="1" applyFont="1" applyFill="1" applyBorder="1" applyAlignment="1">
      <alignment horizontal="center"/>
    </xf>
    <xf numFmtId="164" fontId="21" fillId="0" borderId="0" xfId="0" applyNumberFormat="1" applyFont="1" applyFill="1" applyBorder="1"/>
    <xf numFmtId="164" fontId="19" fillId="0" borderId="0" xfId="0" applyNumberFormat="1" applyFont="1" applyFill="1" applyBorder="1" applyAlignment="1">
      <alignment horizontal="left" vertical="center" wrapText="1"/>
    </xf>
    <xf numFmtId="1" fontId="19" fillId="0" borderId="0" xfId="0" applyNumberFormat="1" applyFont="1" applyFill="1" applyBorder="1" applyAlignment="1">
      <alignment horizontal="center" wrapText="1"/>
    </xf>
    <xf numFmtId="49" fontId="19" fillId="0" borderId="0" xfId="0" applyNumberFormat="1" applyFont="1" applyFill="1" applyBorder="1" applyAlignment="1">
      <alignment horizontal="center"/>
    </xf>
    <xf numFmtId="164" fontId="20" fillId="0" borderId="0" xfId="0" applyNumberFormat="1" applyFont="1" applyFill="1" applyBorder="1"/>
    <xf numFmtId="164" fontId="20" fillId="0" borderId="0" xfId="0" applyNumberFormat="1" applyFont="1" applyFill="1" applyBorder="1" applyAlignment="1">
      <alignment horizontal="center"/>
    </xf>
    <xf numFmtId="1" fontId="19" fillId="0" borderId="0" xfId="0" applyNumberFormat="1" applyFont="1" applyFill="1" applyBorder="1" applyAlignment="1">
      <alignment horizontal="center"/>
    </xf>
    <xf numFmtId="0" fontId="17" fillId="0" borderId="11" xfId="0" applyNumberFormat="1" applyFont="1" applyFill="1" applyBorder="1" applyAlignment="1">
      <alignment vertical="center" wrapText="1"/>
    </xf>
    <xf numFmtId="0" fontId="23" fillId="0" borderId="10" xfId="0" applyNumberFormat="1" applyFont="1" applyFill="1" applyBorder="1" applyAlignment="1">
      <alignment wrapText="1"/>
    </xf>
    <xf numFmtId="164" fontId="23" fillId="0" borderId="10" xfId="0" applyNumberFormat="1" applyFont="1" applyFill="1" applyBorder="1" applyAlignment="1">
      <alignment horizontal="left" vertical="center" wrapText="1"/>
    </xf>
    <xf numFmtId="1" fontId="23" fillId="0" borderId="10" xfId="0" applyNumberFormat="1" applyFont="1" applyFill="1" applyBorder="1" applyAlignment="1">
      <alignment horizontal="center" wrapText="1"/>
    </xf>
    <xf numFmtId="49" fontId="23" fillId="0" borderId="10" xfId="0" applyNumberFormat="1" applyFont="1" applyFill="1" applyBorder="1" applyAlignment="1">
      <alignment horizontal="center"/>
    </xf>
    <xf numFmtId="1" fontId="23" fillId="0" borderId="10" xfId="0" applyNumberFormat="1" applyFont="1" applyFill="1" applyBorder="1" applyAlignment="1">
      <alignment horizontal="center"/>
    </xf>
    <xf numFmtId="1" fontId="23" fillId="0" borderId="12" xfId="0" applyNumberFormat="1" applyFont="1" applyFill="1" applyBorder="1" applyAlignment="1">
      <alignment horizontal="center" wrapText="1"/>
    </xf>
    <xf numFmtId="1" fontId="17" fillId="0" borderId="12" xfId="0" applyNumberFormat="1" applyFont="1" applyFill="1" applyBorder="1" applyAlignment="1">
      <alignment horizontal="center" wrapText="1"/>
    </xf>
    <xf numFmtId="49" fontId="17" fillId="0" borderId="13" xfId="0" applyNumberFormat="1" applyFont="1" applyFill="1" applyBorder="1" applyAlignment="1">
      <alignment horizontal="center"/>
    </xf>
    <xf numFmtId="164" fontId="17" fillId="0" borderId="11" xfId="0" applyNumberFormat="1" applyFont="1" applyFill="1" applyBorder="1" applyAlignment="1">
      <alignment horizontal="center"/>
    </xf>
    <xf numFmtId="164" fontId="17" fillId="0" borderId="11" xfId="0" applyNumberFormat="1" applyFont="1" applyFill="1" applyBorder="1" applyAlignment="1">
      <alignment horizontal="center" wrapText="1"/>
    </xf>
    <xf numFmtId="164" fontId="23" fillId="0" borderId="11" xfId="0" applyNumberFormat="1" applyFont="1" applyFill="1" applyBorder="1" applyAlignment="1">
      <alignment horizontal="center" wrapText="1"/>
    </xf>
    <xf numFmtId="1" fontId="23" fillId="0" borderId="11" xfId="0" applyNumberFormat="1" applyFont="1" applyFill="1" applyBorder="1" applyAlignment="1">
      <alignment horizontal="center" wrapText="1"/>
    </xf>
    <xf numFmtId="1" fontId="17" fillId="0" borderId="14" xfId="0" applyNumberFormat="1" applyFont="1" applyFill="1" applyBorder="1" applyAlignment="1">
      <alignment horizontal="center" wrapText="1"/>
    </xf>
    <xf numFmtId="1" fontId="17" fillId="0" borderId="14" xfId="0" applyNumberFormat="1" applyFont="1" applyFill="1" applyBorder="1" applyAlignment="1">
      <alignment horizontal="center"/>
    </xf>
    <xf numFmtId="1" fontId="17" fillId="0" borderId="13" xfId="0" applyNumberFormat="1" applyFont="1" applyFill="1" applyBorder="1" applyAlignment="1">
      <alignment horizontal="center" wrapText="1"/>
    </xf>
    <xf numFmtId="164" fontId="17" fillId="0" borderId="15" xfId="0" applyNumberFormat="1" applyFont="1" applyFill="1" applyBorder="1" applyAlignment="1">
      <alignment horizontal="center" wrapText="1"/>
    </xf>
    <xf numFmtId="164" fontId="23" fillId="0" borderId="11" xfId="0" applyNumberFormat="1" applyFont="1" applyFill="1" applyBorder="1" applyAlignment="1">
      <alignment horizontal="center"/>
    </xf>
    <xf numFmtId="49" fontId="17" fillId="0" borderId="10" xfId="0" applyNumberFormat="1" applyFont="1" applyFill="1" applyBorder="1" applyAlignment="1">
      <alignment horizontal="center" vertical="center" wrapText="1"/>
    </xf>
    <xf numFmtId="1" fontId="23" fillId="0" borderId="10" xfId="0" applyNumberFormat="1" applyFont="1" applyFill="1" applyBorder="1" applyAlignment="1">
      <alignment horizontal="left" vertical="center" wrapText="1"/>
    </xf>
    <xf numFmtId="1" fontId="24" fillId="0" borderId="10" xfId="0" applyNumberFormat="1" applyFont="1" applyFill="1" applyBorder="1" applyAlignment="1">
      <alignment horizontal="center" wrapText="1"/>
    </xf>
    <xf numFmtId="49" fontId="23" fillId="0" borderId="10" xfId="0" applyNumberFormat="1" applyFont="1" applyFill="1" applyBorder="1" applyAlignment="1">
      <alignment horizontal="center" wrapText="1"/>
    </xf>
    <xf numFmtId="0" fontId="21" fillId="0" borderId="0" xfId="0" applyFont="1" applyFill="1" applyAlignment="1">
      <alignment horizontal="center" wrapText="1"/>
    </xf>
    <xf numFmtId="0" fontId="18" fillId="0" borderId="0" xfId="0" applyFont="1" applyFill="1" applyAlignment="1">
      <alignment wrapText="1"/>
    </xf>
    <xf numFmtId="0" fontId="18" fillId="0" borderId="0" xfId="0" applyFont="1" applyFill="1" applyAlignment="1">
      <alignment horizontal="center" wrapText="1"/>
    </xf>
    <xf numFmtId="0" fontId="21" fillId="0" borderId="0" xfId="0" applyFont="1" applyFill="1"/>
    <xf numFmtId="0" fontId="19" fillId="0" borderId="0" xfId="0" applyFont="1" applyFill="1" applyAlignment="1">
      <alignment wrapText="1"/>
    </xf>
    <xf numFmtId="49" fontId="19" fillId="0" borderId="0" xfId="0" applyNumberFormat="1" applyFont="1" applyFill="1" applyAlignment="1">
      <alignment wrapText="1"/>
    </xf>
    <xf numFmtId="2" fontId="19" fillId="0" borderId="0" xfId="0" applyNumberFormat="1" applyFont="1" applyFill="1" applyAlignment="1">
      <alignment horizontal="center"/>
    </xf>
    <xf numFmtId="0" fontId="17" fillId="0" borderId="0" xfId="0" applyFont="1" applyFill="1" applyAlignment="1">
      <alignment vertical="center"/>
    </xf>
    <xf numFmtId="1" fontId="17" fillId="0" borderId="0" xfId="0" applyNumberFormat="1" applyFont="1" applyFill="1" applyAlignment="1">
      <alignment vertical="center"/>
    </xf>
    <xf numFmtId="0" fontId="23" fillId="0" borderId="10" xfId="0" applyFont="1" applyFill="1" applyBorder="1" applyAlignment="1">
      <alignment horizontal="left" vertical="center" wrapText="1"/>
    </xf>
    <xf numFmtId="164" fontId="17" fillId="0" borderId="0" xfId="0" applyNumberFormat="1" applyFont="1" applyFill="1" applyAlignment="1">
      <alignment vertical="center"/>
    </xf>
    <xf numFmtId="0" fontId="17" fillId="0" borderId="10" xfId="0" applyFont="1" applyFill="1" applyBorder="1" applyAlignment="1">
      <alignment horizontal="left" vertical="center" wrapText="1"/>
    </xf>
    <xf numFmtId="1" fontId="17" fillId="0" borderId="10" xfId="0" applyNumberFormat="1" applyFont="1" applyFill="1" applyBorder="1" applyAlignment="1">
      <alignment horizontal="center" vertical="center"/>
    </xf>
    <xf numFmtId="49" fontId="17" fillId="0" borderId="10" xfId="0" applyNumberFormat="1" applyFont="1" applyFill="1" applyBorder="1" applyAlignment="1">
      <alignment horizontal="center" vertical="center"/>
    </xf>
    <xf numFmtId="1" fontId="17" fillId="0" borderId="11" xfId="0" applyNumberFormat="1" applyFont="1" applyFill="1" applyBorder="1" applyAlignment="1">
      <alignment horizontal="center" wrapText="1"/>
    </xf>
    <xf numFmtId="49" fontId="23" fillId="0" borderId="10" xfId="0" applyNumberFormat="1" applyFont="1" applyFill="1" applyBorder="1" applyAlignment="1">
      <alignment horizontal="center" vertical="center" wrapText="1"/>
    </xf>
    <xf numFmtId="1" fontId="23" fillId="0" borderId="10" xfId="0" applyNumberFormat="1" applyFont="1" applyFill="1" applyBorder="1" applyAlignment="1">
      <alignment horizontal="center" vertical="center"/>
    </xf>
    <xf numFmtId="164" fontId="17" fillId="15" borderId="0" xfId="0" applyNumberFormat="1" applyFont="1" applyFill="1"/>
    <xf numFmtId="164" fontId="17" fillId="0" borderId="16" xfId="0" applyNumberFormat="1" applyFont="1" applyFill="1" applyBorder="1" applyAlignment="1">
      <alignment horizontal="center" wrapText="1"/>
    </xf>
    <xf numFmtId="0" fontId="23" fillId="0" borderId="11" xfId="0" applyNumberFormat="1" applyFont="1" applyFill="1" applyBorder="1" applyAlignment="1">
      <alignment wrapText="1"/>
    </xf>
    <xf numFmtId="1" fontId="17" fillId="0" borderId="17" xfId="0" applyNumberFormat="1" applyFont="1" applyFill="1" applyBorder="1" applyAlignment="1">
      <alignment horizontal="center" wrapText="1"/>
    </xf>
    <xf numFmtId="0" fontId="17" fillId="0" borderId="13" xfId="0" applyNumberFormat="1" applyFont="1" applyFill="1" applyBorder="1" applyAlignment="1">
      <alignment wrapText="1"/>
    </xf>
    <xf numFmtId="0" fontId="17" fillId="0" borderId="14" xfId="0" applyFont="1" applyFill="1" applyBorder="1" applyAlignment="1">
      <alignment wrapText="1"/>
    </xf>
    <xf numFmtId="164" fontId="17" fillId="0" borderId="10" xfId="0" applyNumberFormat="1" applyFont="1" applyFill="1" applyBorder="1" applyAlignment="1">
      <alignment horizontal="center" wrapText="1"/>
    </xf>
    <xf numFmtId="0" fontId="17" fillId="0" borderId="18" xfId="0" applyFont="1" applyFill="1" applyBorder="1" applyAlignment="1">
      <alignment vertical="center" wrapText="1"/>
    </xf>
    <xf numFmtId="49" fontId="17" fillId="0" borderId="18" xfId="0" applyNumberFormat="1" applyFont="1" applyFill="1" applyBorder="1" applyAlignment="1">
      <alignment vertical="center" wrapText="1"/>
    </xf>
    <xf numFmtId="164" fontId="23" fillId="0" borderId="0" xfId="0" applyNumberFormat="1" applyFont="1" applyFill="1" applyAlignment="1">
      <alignment horizontal="center" textRotation="90" wrapText="1"/>
    </xf>
    <xf numFmtId="1" fontId="23" fillId="0" borderId="14" xfId="0" applyNumberFormat="1" applyFont="1" applyFill="1" applyBorder="1" applyAlignment="1">
      <alignment horizontal="center" wrapText="1"/>
    </xf>
    <xf numFmtId="1" fontId="23" fillId="0" borderId="13" xfId="0" applyNumberFormat="1" applyFont="1" applyFill="1" applyBorder="1" applyAlignment="1">
      <alignment horizontal="center" wrapText="1"/>
    </xf>
    <xf numFmtId="49" fontId="23" fillId="0" borderId="13" xfId="0" applyNumberFormat="1" applyFont="1" applyFill="1" applyBorder="1" applyAlignment="1">
      <alignment horizontal="center"/>
    </xf>
    <xf numFmtId="164" fontId="18" fillId="0" borderId="0" xfId="0" applyNumberFormat="1" applyFont="1" applyFill="1" applyBorder="1" applyAlignment="1">
      <alignment vertical="center" wrapText="1"/>
    </xf>
    <xf numFmtId="0" fontId="17" fillId="0" borderId="0" xfId="0" applyFont="1" applyFill="1" applyBorder="1" applyAlignment="1">
      <alignment wrapText="1"/>
    </xf>
    <xf numFmtId="49" fontId="17" fillId="0" borderId="10" xfId="0" applyNumberFormat="1" applyFont="1" applyFill="1" applyBorder="1" applyAlignment="1">
      <alignment horizontal="center" wrapText="1"/>
    </xf>
    <xf numFmtId="164" fontId="27" fillId="0" borderId="10" xfId="0" applyNumberFormat="1" applyFont="1" applyFill="1" applyBorder="1" applyAlignment="1">
      <alignment horizontal="left" vertical="center" wrapText="1"/>
    </xf>
    <xf numFmtId="1" fontId="27" fillId="0" borderId="10" xfId="0" applyNumberFormat="1" applyFont="1" applyFill="1" applyBorder="1" applyAlignment="1">
      <alignment horizontal="center" wrapText="1"/>
    </xf>
    <xf numFmtId="49" fontId="28" fillId="0" borderId="10" xfId="0" applyNumberFormat="1" applyFont="1" applyFill="1" applyBorder="1" applyAlignment="1">
      <alignment horizontal="center"/>
    </xf>
    <xf numFmtId="1" fontId="28" fillId="0" borderId="10" xfId="0" applyNumberFormat="1" applyFont="1" applyFill="1" applyBorder="1" applyAlignment="1">
      <alignment horizontal="center"/>
    </xf>
    <xf numFmtId="49" fontId="27" fillId="0" borderId="10" xfId="0" applyNumberFormat="1" applyFont="1" applyFill="1" applyBorder="1" applyAlignment="1">
      <alignment horizontal="center" wrapText="1"/>
    </xf>
    <xf numFmtId="49" fontId="27" fillId="0" borderId="10" xfId="0" applyNumberFormat="1" applyFont="1" applyFill="1" applyBorder="1" applyAlignment="1">
      <alignment horizontal="center"/>
    </xf>
    <xf numFmtId="1" fontId="27" fillId="0" borderId="10" xfId="0" applyNumberFormat="1" applyFont="1" applyFill="1" applyBorder="1" applyAlignment="1">
      <alignment horizontal="center"/>
    </xf>
    <xf numFmtId="0" fontId="27" fillId="0" borderId="11" xfId="0" applyNumberFormat="1" applyFont="1" applyFill="1" applyBorder="1" applyAlignment="1">
      <alignment vertical="center" wrapText="1"/>
    </xf>
    <xf numFmtId="1" fontId="27" fillId="0" borderId="17" xfId="0" applyNumberFormat="1" applyFont="1" applyFill="1" applyBorder="1" applyAlignment="1">
      <alignment horizontal="center" wrapText="1"/>
    </xf>
    <xf numFmtId="164" fontId="27" fillId="0" borderId="0" xfId="0" applyNumberFormat="1" applyFont="1" applyFill="1" applyAlignment="1">
      <alignment horizontal="center" textRotation="90" wrapText="1"/>
    </xf>
    <xf numFmtId="0" fontId="27" fillId="0" borderId="10" xfId="0" applyNumberFormat="1" applyFont="1" applyFill="1" applyBorder="1" applyAlignment="1">
      <alignment wrapText="1"/>
    </xf>
    <xf numFmtId="0" fontId="17" fillId="0" borderId="11" xfId="0" applyFont="1" applyFill="1" applyBorder="1" applyAlignment="1">
      <alignment wrapText="1"/>
    </xf>
    <xf numFmtId="0" fontId="23" fillId="0" borderId="11" xfId="0" applyFont="1" applyFill="1" applyBorder="1" applyAlignment="1">
      <alignment wrapText="1"/>
    </xf>
    <xf numFmtId="1" fontId="23" fillId="0" borderId="17" xfId="0" applyNumberFormat="1" applyFont="1" applyFill="1" applyBorder="1" applyAlignment="1">
      <alignment horizontal="center" wrapText="1"/>
    </xf>
    <xf numFmtId="0" fontId="27" fillId="0" borderId="11" xfId="0" applyFont="1" applyFill="1" applyBorder="1" applyAlignment="1">
      <alignment wrapText="1"/>
    </xf>
    <xf numFmtId="0" fontId="27" fillId="0" borderId="11" xfId="0" applyNumberFormat="1" applyFont="1" applyFill="1" applyBorder="1" applyAlignment="1">
      <alignment wrapText="1"/>
    </xf>
    <xf numFmtId="164" fontId="27" fillId="0" borderId="11" xfId="0" applyNumberFormat="1" applyFont="1" applyFill="1" applyBorder="1" applyAlignment="1">
      <alignment horizontal="center" wrapText="1"/>
    </xf>
    <xf numFmtId="1" fontId="23" fillId="0" borderId="19" xfId="0" applyNumberFormat="1" applyFont="1" applyFill="1" applyBorder="1" applyAlignment="1">
      <alignment horizontal="center" wrapText="1"/>
    </xf>
    <xf numFmtId="1" fontId="27" fillId="0" borderId="19" xfId="0" applyNumberFormat="1" applyFont="1" applyFill="1" applyBorder="1" applyAlignment="1">
      <alignment horizontal="center" wrapText="1"/>
    </xf>
    <xf numFmtId="49" fontId="27" fillId="0" borderId="13" xfId="0" applyNumberFormat="1" applyFont="1" applyFill="1" applyBorder="1" applyAlignment="1">
      <alignment horizontal="center"/>
    </xf>
    <xf numFmtId="0" fontId="17" fillId="0" borderId="0" xfId="0" applyFont="1" applyBorder="1" applyAlignment="1">
      <alignment wrapText="1"/>
    </xf>
    <xf numFmtId="1" fontId="19" fillId="0" borderId="20" xfId="0" applyNumberFormat="1" applyFont="1" applyFill="1" applyBorder="1" applyAlignment="1">
      <alignment horizontal="center" wrapText="1"/>
    </xf>
    <xf numFmtId="49" fontId="17" fillId="0" borderId="21" xfId="0" applyNumberFormat="1" applyFont="1" applyFill="1" applyBorder="1" applyAlignment="1">
      <alignment horizontal="center"/>
    </xf>
    <xf numFmtId="1" fontId="17" fillId="0" borderId="21" xfId="0" applyNumberFormat="1" applyFont="1" applyFill="1" applyBorder="1" applyAlignment="1">
      <alignment horizontal="center"/>
    </xf>
    <xf numFmtId="164" fontId="17" fillId="16" borderId="0" xfId="0" applyNumberFormat="1" applyFont="1" applyFill="1"/>
    <xf numFmtId="164" fontId="27" fillId="0" borderId="11" xfId="0" applyNumberFormat="1" applyFont="1" applyFill="1" applyBorder="1" applyAlignment="1">
      <alignment horizontal="center"/>
    </xf>
    <xf numFmtId="49" fontId="17" fillId="0" borderId="11" xfId="0" applyNumberFormat="1" applyFont="1" applyFill="1" applyBorder="1" applyAlignment="1">
      <alignment horizontal="center" vertical="center" wrapText="1"/>
    </xf>
    <xf numFmtId="49" fontId="27" fillId="0" borderId="10" xfId="0" applyNumberFormat="1" applyFont="1" applyFill="1" applyBorder="1" applyAlignment="1">
      <alignment horizontal="center" vertical="center" wrapText="1"/>
    </xf>
    <xf numFmtId="49" fontId="28" fillId="0" borderId="10" xfId="0" applyNumberFormat="1" applyFont="1" applyFill="1" applyBorder="1" applyAlignment="1">
      <alignment horizontal="center" vertical="center" wrapText="1"/>
    </xf>
    <xf numFmtId="49" fontId="23" fillId="0" borderId="10" xfId="0" applyNumberFormat="1" applyFont="1" applyFill="1" applyBorder="1" applyAlignment="1">
      <alignment horizontal="center" vertical="center"/>
    </xf>
    <xf numFmtId="49" fontId="27" fillId="0" borderId="10" xfId="0" applyNumberFormat="1" applyFont="1" applyFill="1" applyBorder="1" applyAlignment="1">
      <alignment horizontal="center" vertical="center"/>
    </xf>
    <xf numFmtId="1" fontId="27" fillId="0" borderId="10" xfId="0" applyNumberFormat="1" applyFont="1" applyFill="1" applyBorder="1" applyAlignment="1">
      <alignment horizontal="center" vertical="center"/>
    </xf>
    <xf numFmtId="0" fontId="17" fillId="0" borderId="22" xfId="0" applyFont="1" applyFill="1" applyBorder="1" applyAlignment="1">
      <alignment vertical="center"/>
    </xf>
    <xf numFmtId="0" fontId="27" fillId="0" borderId="17" xfId="0" applyFont="1" applyFill="1" applyBorder="1" applyAlignment="1">
      <alignment horizontal="left" vertical="center" wrapText="1"/>
    </xf>
    <xf numFmtId="49" fontId="17" fillId="0" borderId="11" xfId="0" applyNumberFormat="1" applyFont="1" applyFill="1" applyBorder="1" applyAlignment="1">
      <alignment vertical="center" wrapText="1"/>
    </xf>
    <xf numFmtId="0" fontId="23" fillId="0" borderId="17" xfId="0" applyFont="1" applyFill="1" applyBorder="1" applyAlignment="1">
      <alignment horizontal="left" vertical="center" wrapText="1"/>
    </xf>
    <xf numFmtId="0" fontId="23" fillId="0" borderId="17" xfId="0" applyNumberFormat="1" applyFont="1" applyFill="1" applyBorder="1" applyAlignment="1">
      <alignment wrapText="1"/>
    </xf>
    <xf numFmtId="0" fontId="17" fillId="0" borderId="11" xfId="0" applyFont="1" applyFill="1" applyBorder="1" applyAlignment="1">
      <alignment vertical="center" wrapText="1"/>
    </xf>
    <xf numFmtId="0" fontId="17" fillId="0" borderId="11" xfId="0" applyFont="1" applyFill="1" applyBorder="1" applyAlignment="1">
      <alignment horizontal="left" vertical="center" wrapText="1"/>
    </xf>
    <xf numFmtId="0" fontId="17" fillId="0" borderId="15" xfId="0" applyFont="1" applyFill="1" applyBorder="1" applyAlignment="1">
      <alignment wrapText="1"/>
    </xf>
    <xf numFmtId="1" fontId="17" fillId="0" borderId="13" xfId="0" applyNumberFormat="1" applyFont="1" applyFill="1" applyBorder="1" applyAlignment="1">
      <alignment horizontal="center"/>
    </xf>
    <xf numFmtId="164" fontId="17" fillId="0" borderId="15" xfId="0" applyNumberFormat="1" applyFont="1" applyFill="1" applyBorder="1" applyAlignment="1">
      <alignment horizontal="center"/>
    </xf>
    <xf numFmtId="49" fontId="27" fillId="0" borderId="14" xfId="0" applyNumberFormat="1" applyFont="1" applyFill="1" applyBorder="1" applyAlignment="1">
      <alignment horizontal="center" vertical="center" wrapText="1"/>
    </xf>
    <xf numFmtId="49" fontId="28" fillId="0" borderId="14" xfId="0" applyNumberFormat="1" applyFont="1" applyFill="1" applyBorder="1" applyAlignment="1">
      <alignment horizontal="center" vertical="center" wrapText="1"/>
    </xf>
    <xf numFmtId="49" fontId="17" fillId="0" borderId="15" xfId="0" applyNumberFormat="1" applyFont="1" applyFill="1" applyBorder="1" applyAlignment="1">
      <alignment vertical="center" wrapText="1"/>
    </xf>
    <xf numFmtId="0" fontId="17" fillId="0" borderId="11" xfId="0" applyFont="1" applyFill="1" applyBorder="1" applyAlignment="1">
      <alignment vertical="center"/>
    </xf>
    <xf numFmtId="49" fontId="17" fillId="0" borderId="12" xfId="0" applyNumberFormat="1" applyFont="1" applyFill="1" applyBorder="1" applyAlignment="1">
      <alignment horizontal="center"/>
    </xf>
    <xf numFmtId="0" fontId="17" fillId="0" borderId="23" xfId="0" applyFont="1" applyFill="1" applyBorder="1" applyAlignment="1">
      <alignment wrapText="1"/>
    </xf>
    <xf numFmtId="1" fontId="19" fillId="0" borderId="24" xfId="0" applyNumberFormat="1" applyFont="1" applyFill="1" applyBorder="1" applyAlignment="1">
      <alignment horizontal="center" wrapText="1"/>
    </xf>
    <xf numFmtId="49" fontId="17" fillId="0" borderId="25" xfId="0" applyNumberFormat="1" applyFont="1" applyFill="1" applyBorder="1" applyAlignment="1">
      <alignment horizontal="center"/>
    </xf>
    <xf numFmtId="1" fontId="17" fillId="0" borderId="26" xfId="0" applyNumberFormat="1" applyFont="1" applyFill="1" applyBorder="1" applyAlignment="1">
      <alignment horizontal="center"/>
    </xf>
    <xf numFmtId="49" fontId="17" fillId="0" borderId="27" xfId="0" applyNumberFormat="1" applyFont="1" applyFill="1" applyBorder="1" applyAlignment="1">
      <alignment vertical="center" wrapText="1"/>
    </xf>
    <xf numFmtId="49" fontId="17" fillId="0" borderId="23" xfId="0" applyNumberFormat="1" applyFont="1" applyFill="1" applyBorder="1" applyAlignment="1">
      <alignment vertical="center" wrapText="1"/>
    </xf>
    <xf numFmtId="1" fontId="18" fillId="0" borderId="0" xfId="0" applyNumberFormat="1" applyFont="1" applyFill="1" applyBorder="1" applyAlignment="1">
      <alignment horizontal="left" wrapText="1"/>
    </xf>
    <xf numFmtId="164" fontId="18" fillId="0" borderId="0" xfId="0" applyNumberFormat="1" applyFont="1" applyFill="1" applyAlignment="1">
      <alignment horizontal="center"/>
    </xf>
    <xf numFmtId="164" fontId="21" fillId="0" borderId="0" xfId="0" applyNumberFormat="1" applyFont="1" applyFill="1" applyBorder="1" applyAlignment="1">
      <alignment horizontal="center"/>
    </xf>
    <xf numFmtId="49" fontId="18" fillId="0" borderId="0" xfId="0" applyNumberFormat="1" applyFont="1" applyFill="1" applyBorder="1" applyAlignment="1"/>
    <xf numFmtId="49" fontId="27" fillId="0" borderId="12" xfId="0" applyNumberFormat="1" applyFont="1" applyFill="1" applyBorder="1" applyAlignment="1">
      <alignment horizontal="center"/>
    </xf>
    <xf numFmtId="49" fontId="23" fillId="0" borderId="12" xfId="0" applyNumberFormat="1" applyFont="1" applyFill="1" applyBorder="1" applyAlignment="1">
      <alignment horizontal="center"/>
    </xf>
    <xf numFmtId="49" fontId="17" fillId="0" borderId="28" xfId="0" applyNumberFormat="1" applyFont="1" applyFill="1" applyBorder="1" applyAlignment="1">
      <alignment horizontal="center"/>
    </xf>
    <xf numFmtId="49" fontId="17" fillId="0" borderId="29" xfId="0" applyNumberFormat="1" applyFont="1" applyFill="1" applyBorder="1" applyAlignment="1">
      <alignment horizontal="center"/>
    </xf>
    <xf numFmtId="49" fontId="17" fillId="0" borderId="30" xfId="0" applyNumberFormat="1" applyFont="1" applyFill="1" applyBorder="1" applyAlignment="1">
      <alignment horizontal="center"/>
    </xf>
    <xf numFmtId="49" fontId="23" fillId="0" borderId="30" xfId="0" applyNumberFormat="1" applyFont="1" applyFill="1" applyBorder="1" applyAlignment="1">
      <alignment horizontal="center"/>
    </xf>
    <xf numFmtId="49" fontId="27" fillId="0" borderId="30" xfId="0" applyNumberFormat="1" applyFont="1" applyFill="1" applyBorder="1" applyAlignment="1">
      <alignment horizontal="center"/>
    </xf>
    <xf numFmtId="49" fontId="17" fillId="0" borderId="31" xfId="0" applyNumberFormat="1" applyFont="1" applyFill="1" applyBorder="1" applyAlignment="1">
      <alignment horizontal="center"/>
    </xf>
    <xf numFmtId="164" fontId="23" fillId="0" borderId="32" xfId="0" applyNumberFormat="1" applyFont="1" applyFill="1" applyBorder="1" applyAlignment="1">
      <alignment horizontal="center"/>
    </xf>
    <xf numFmtId="164" fontId="17" fillId="0" borderId="32" xfId="0" applyNumberFormat="1" applyFont="1" applyFill="1" applyBorder="1" applyAlignment="1">
      <alignment horizontal="center"/>
    </xf>
    <xf numFmtId="164" fontId="17" fillId="0" borderId="33" xfId="0" applyNumberFormat="1" applyFont="1" applyFill="1" applyBorder="1" applyAlignment="1">
      <alignment horizontal="center" wrapText="1"/>
    </xf>
    <xf numFmtId="164" fontId="17" fillId="0" borderId="32" xfId="0" applyNumberFormat="1" applyFont="1" applyFill="1" applyBorder="1" applyAlignment="1">
      <alignment horizontal="center" wrapText="1"/>
    </xf>
    <xf numFmtId="164" fontId="23" fillId="0" borderId="32" xfId="0" applyNumberFormat="1" applyFont="1" applyFill="1" applyBorder="1" applyAlignment="1">
      <alignment horizontal="center" wrapText="1"/>
    </xf>
    <xf numFmtId="164" fontId="27" fillId="0" borderId="32" xfId="0" applyNumberFormat="1" applyFont="1" applyFill="1" applyBorder="1" applyAlignment="1">
      <alignment horizontal="center" wrapText="1"/>
    </xf>
    <xf numFmtId="164" fontId="17" fillId="0" borderId="34" xfId="0" applyNumberFormat="1" applyFont="1" applyFill="1" applyBorder="1" applyAlignment="1">
      <alignment horizontal="center" wrapText="1"/>
    </xf>
    <xf numFmtId="164" fontId="17" fillId="0" borderId="34" xfId="0" applyNumberFormat="1" applyFont="1" applyFill="1" applyBorder="1" applyAlignment="1">
      <alignment horizontal="center"/>
    </xf>
    <xf numFmtId="164" fontId="27" fillId="0" borderId="32" xfId="0" applyNumberFormat="1" applyFont="1" applyFill="1" applyBorder="1" applyAlignment="1">
      <alignment horizontal="center"/>
    </xf>
    <xf numFmtId="0" fontId="27" fillId="0" borderId="15" xfId="0" applyNumberFormat="1" applyFont="1" applyFill="1" applyBorder="1" applyAlignment="1">
      <alignment vertical="center" wrapText="1"/>
    </xf>
    <xf numFmtId="49" fontId="17" fillId="0" borderId="17" xfId="0" applyNumberFormat="1" applyFont="1" applyFill="1" applyBorder="1" applyAlignment="1">
      <alignment horizontal="center" vertical="center" wrapText="1"/>
    </xf>
    <xf numFmtId="0" fontId="17" fillId="0" borderId="14" xfId="0" applyFont="1" applyFill="1" applyBorder="1" applyAlignment="1">
      <alignment horizontal="left" vertical="center" wrapText="1"/>
    </xf>
    <xf numFmtId="0" fontId="27" fillId="0" borderId="19" xfId="0" applyFont="1" applyFill="1" applyBorder="1" applyAlignment="1">
      <alignment horizontal="left" vertical="center" wrapText="1"/>
    </xf>
    <xf numFmtId="164" fontId="17" fillId="0" borderId="11" xfId="0" applyNumberFormat="1" applyFont="1" applyFill="1" applyBorder="1" applyAlignment="1">
      <alignment horizontal="left" vertical="center" wrapText="1"/>
    </xf>
    <xf numFmtId="49" fontId="23" fillId="0" borderId="23" xfId="0" applyNumberFormat="1" applyFont="1" applyFill="1" applyBorder="1" applyAlignment="1">
      <alignment horizontal="center" vertical="center" wrapText="1"/>
    </xf>
    <xf numFmtId="49" fontId="23" fillId="0" borderId="11" xfId="0" applyNumberFormat="1" applyFont="1" applyFill="1" applyBorder="1" applyAlignment="1">
      <alignment horizontal="center" vertical="center" wrapText="1"/>
    </xf>
    <xf numFmtId="49" fontId="23" fillId="0" borderId="11" xfId="0" applyNumberFormat="1" applyFont="1" applyFill="1" applyBorder="1" applyAlignment="1">
      <alignment vertical="center" wrapText="1"/>
    </xf>
    <xf numFmtId="49" fontId="23" fillId="0" borderId="15" xfId="0" applyNumberFormat="1" applyFont="1" applyFill="1" applyBorder="1" applyAlignment="1">
      <alignment vertical="center" wrapText="1"/>
    </xf>
    <xf numFmtId="49" fontId="23" fillId="0" borderId="18" xfId="0" applyNumberFormat="1" applyFont="1" applyFill="1" applyBorder="1" applyAlignment="1">
      <alignment vertical="center" wrapText="1"/>
    </xf>
    <xf numFmtId="49" fontId="23" fillId="0" borderId="16" xfId="0" applyNumberFormat="1" applyFont="1" applyFill="1" applyBorder="1" applyAlignment="1">
      <alignment vertical="center" wrapText="1"/>
    </xf>
    <xf numFmtId="0" fontId="23" fillId="0" borderId="11" xfId="0" applyFont="1" applyFill="1" applyBorder="1" applyAlignment="1">
      <alignment vertical="center" wrapText="1"/>
    </xf>
    <xf numFmtId="49" fontId="17" fillId="0" borderId="14" xfId="0" applyNumberFormat="1" applyFont="1" applyFill="1" applyBorder="1" applyAlignment="1">
      <alignment horizontal="center" vertical="center"/>
    </xf>
    <xf numFmtId="0" fontId="23" fillId="0" borderId="11" xfId="0" applyFont="1" applyFill="1" applyBorder="1" applyAlignment="1">
      <alignment horizontal="center" vertical="center" wrapText="1"/>
    </xf>
    <xf numFmtId="49" fontId="30" fillId="0" borderId="11" xfId="0" applyNumberFormat="1" applyFont="1" applyFill="1" applyBorder="1" applyAlignment="1">
      <alignment horizontal="center"/>
    </xf>
    <xf numFmtId="1" fontId="30" fillId="0" borderId="11" xfId="0" applyNumberFormat="1" applyFont="1" applyFill="1" applyBorder="1" applyAlignment="1">
      <alignment horizontal="center"/>
    </xf>
    <xf numFmtId="1" fontId="17" fillId="0" borderId="0" xfId="0" applyNumberFormat="1" applyFont="1" applyFill="1" applyBorder="1" applyAlignment="1">
      <alignment horizontal="center" wrapText="1"/>
    </xf>
    <xf numFmtId="1" fontId="28" fillId="0" borderId="0" xfId="0" applyNumberFormat="1" applyFont="1" applyFill="1" applyBorder="1" applyAlignment="1">
      <alignment horizontal="center" wrapText="1"/>
    </xf>
    <xf numFmtId="164" fontId="28" fillId="0" borderId="11" xfId="0" applyNumberFormat="1" applyFont="1" applyFill="1" applyBorder="1" applyAlignment="1">
      <alignment horizontal="center" wrapText="1"/>
    </xf>
    <xf numFmtId="164" fontId="28" fillId="0" borderId="32" xfId="0" applyNumberFormat="1" applyFont="1" applyFill="1" applyBorder="1" applyAlignment="1">
      <alignment horizontal="center" wrapText="1"/>
    </xf>
    <xf numFmtId="49" fontId="27" fillId="0" borderId="17" xfId="0" applyNumberFormat="1" applyFont="1" applyFill="1" applyBorder="1" applyAlignment="1">
      <alignment horizontal="center" vertical="center" wrapText="1"/>
    </xf>
    <xf numFmtId="0" fontId="17" fillId="0" borderId="13" xfId="0" applyFont="1" applyFill="1" applyBorder="1" applyAlignment="1">
      <alignment horizontal="left" vertical="center" wrapText="1"/>
    </xf>
    <xf numFmtId="165" fontId="23" fillId="0" borderId="35" xfId="0" applyNumberFormat="1" applyFont="1" applyFill="1" applyBorder="1" applyAlignment="1">
      <alignment horizontal="center" vertical="center" wrapText="1"/>
    </xf>
    <xf numFmtId="165" fontId="17" fillId="0" borderId="35" xfId="0" applyNumberFormat="1" applyFont="1" applyFill="1" applyBorder="1" applyAlignment="1">
      <alignment horizontal="center" vertical="center" wrapText="1"/>
    </xf>
    <xf numFmtId="165" fontId="27" fillId="0" borderId="35" xfId="0" applyNumberFormat="1" applyFont="1" applyFill="1" applyBorder="1" applyAlignment="1">
      <alignment horizontal="center" vertical="center" wrapText="1"/>
    </xf>
    <xf numFmtId="165" fontId="27" fillId="0" borderId="36" xfId="0" applyNumberFormat="1" applyFont="1" applyFill="1" applyBorder="1" applyAlignment="1">
      <alignment horizontal="center" vertical="center" wrapText="1"/>
    </xf>
    <xf numFmtId="165" fontId="17" fillId="0" borderId="11" xfId="0" applyNumberFormat="1" applyFont="1" applyFill="1" applyBorder="1" applyAlignment="1">
      <alignment horizontal="center" vertical="center" wrapText="1"/>
    </xf>
    <xf numFmtId="165" fontId="23" fillId="0" borderId="35" xfId="0" applyNumberFormat="1" applyFont="1" applyFill="1" applyBorder="1" applyAlignment="1">
      <alignment horizontal="center" vertical="center"/>
    </xf>
    <xf numFmtId="165" fontId="27" fillId="0" borderId="35" xfId="0" applyNumberFormat="1" applyFont="1" applyFill="1" applyBorder="1" applyAlignment="1">
      <alignment horizontal="center" vertical="center"/>
    </xf>
    <xf numFmtId="165" fontId="17" fillId="0" borderId="36" xfId="0" applyNumberFormat="1" applyFont="1" applyFill="1" applyBorder="1" applyAlignment="1">
      <alignment horizontal="center" vertical="center" wrapText="1"/>
    </xf>
    <xf numFmtId="165" fontId="30" fillId="0" borderId="11" xfId="0" applyNumberFormat="1" applyFont="1" applyFill="1" applyBorder="1" applyAlignment="1">
      <alignment horizontal="center"/>
    </xf>
    <xf numFmtId="166" fontId="23" fillId="0" borderId="32" xfId="0" applyNumberFormat="1" applyFont="1" applyFill="1" applyBorder="1" applyAlignment="1">
      <alignment horizontal="center"/>
    </xf>
    <xf numFmtId="166" fontId="27" fillId="0" borderId="32" xfId="0" applyNumberFormat="1" applyFont="1" applyFill="1" applyBorder="1" applyAlignment="1">
      <alignment horizontal="center"/>
    </xf>
    <xf numFmtId="167" fontId="23" fillId="0" borderId="35" xfId="0" applyNumberFormat="1" applyFont="1" applyFill="1" applyBorder="1" applyAlignment="1">
      <alignment horizontal="center" vertical="center" wrapText="1"/>
    </xf>
    <xf numFmtId="167" fontId="17" fillId="0" borderId="35" xfId="0" applyNumberFormat="1" applyFont="1" applyFill="1" applyBorder="1" applyAlignment="1">
      <alignment horizontal="center" vertical="center" wrapText="1"/>
    </xf>
    <xf numFmtId="167" fontId="27" fillId="0" borderId="35" xfId="0" applyNumberFormat="1" applyFont="1" applyFill="1" applyBorder="1" applyAlignment="1">
      <alignment horizontal="center" vertical="center" wrapText="1"/>
    </xf>
    <xf numFmtId="166" fontId="23" fillId="0" borderId="11" xfId="0" applyNumberFormat="1" applyFont="1" applyFill="1" applyBorder="1" applyAlignment="1">
      <alignment horizontal="center"/>
    </xf>
    <xf numFmtId="166" fontId="17" fillId="0" borderId="11" xfId="0" applyNumberFormat="1" applyFont="1" applyFill="1" applyBorder="1" applyAlignment="1">
      <alignment horizontal="center"/>
    </xf>
    <xf numFmtId="166" fontId="17" fillId="0" borderId="16" xfId="0" applyNumberFormat="1" applyFont="1" applyFill="1" applyBorder="1" applyAlignment="1">
      <alignment horizontal="center" wrapText="1"/>
    </xf>
    <xf numFmtId="0" fontId="17" fillId="0" borderId="11" xfId="0" applyNumberFormat="1" applyFont="1" applyFill="1" applyBorder="1" applyAlignment="1">
      <alignment wrapText="1"/>
    </xf>
    <xf numFmtId="164" fontId="17" fillId="0" borderId="11" xfId="0" applyNumberFormat="1" applyFont="1" applyFill="1" applyBorder="1" applyAlignment="1">
      <alignment wrapText="1"/>
    </xf>
    <xf numFmtId="0" fontId="17" fillId="0" borderId="0" xfId="0" applyFont="1" applyFill="1" applyBorder="1" applyAlignment="1">
      <alignment vertical="center"/>
    </xf>
    <xf numFmtId="49" fontId="27" fillId="0" borderId="11" xfId="0" applyNumberFormat="1" applyFont="1" applyFill="1" applyBorder="1" applyAlignment="1">
      <alignment horizontal="center" vertical="center" wrapText="1"/>
    </xf>
    <xf numFmtId="165" fontId="27" fillId="0" borderId="11" xfId="0" applyNumberFormat="1" applyFont="1" applyFill="1" applyBorder="1" applyAlignment="1">
      <alignment horizontal="center" vertical="center" wrapText="1"/>
    </xf>
    <xf numFmtId="166" fontId="23" fillId="0" borderId="10" xfId="0" applyNumberFormat="1" applyFont="1" applyFill="1" applyBorder="1" applyAlignment="1">
      <alignment horizontal="center" vertical="center" wrapText="1"/>
    </xf>
    <xf numFmtId="166" fontId="23" fillId="0" borderId="10" xfId="0" applyNumberFormat="1" applyFont="1" applyFill="1" applyBorder="1" applyAlignment="1">
      <alignment horizontal="center"/>
    </xf>
    <xf numFmtId="164" fontId="23" fillId="0" borderId="10" xfId="0" applyNumberFormat="1" applyFont="1" applyFill="1" applyBorder="1" applyAlignment="1">
      <alignment horizontal="center"/>
    </xf>
    <xf numFmtId="166" fontId="27" fillId="0" borderId="10" xfId="0" applyNumberFormat="1" applyFont="1" applyFill="1" applyBorder="1" applyAlignment="1">
      <alignment horizontal="center"/>
    </xf>
    <xf numFmtId="164" fontId="27" fillId="0" borderId="10" xfId="0" applyNumberFormat="1" applyFont="1" applyFill="1" applyBorder="1" applyAlignment="1">
      <alignment horizontal="center"/>
    </xf>
    <xf numFmtId="166" fontId="17" fillId="0" borderId="10" xfId="0" applyNumberFormat="1" applyFont="1" applyFill="1" applyBorder="1" applyAlignment="1">
      <alignment horizontal="center"/>
    </xf>
    <xf numFmtId="164" fontId="17" fillId="0" borderId="10" xfId="0" applyNumberFormat="1" applyFont="1" applyFill="1" applyBorder="1" applyAlignment="1">
      <alignment horizontal="center"/>
    </xf>
    <xf numFmtId="164" fontId="27" fillId="0" borderId="10" xfId="0" applyNumberFormat="1" applyFont="1" applyFill="1" applyBorder="1" applyAlignment="1">
      <alignment horizontal="center" wrapText="1"/>
    </xf>
    <xf numFmtId="164" fontId="23" fillId="0" borderId="10" xfId="0" applyNumberFormat="1" applyFont="1" applyFill="1" applyBorder="1" applyAlignment="1">
      <alignment horizontal="center" wrapText="1"/>
    </xf>
    <xf numFmtId="0" fontId="23" fillId="0" borderId="13" xfId="0" applyNumberFormat="1" applyFont="1" applyFill="1" applyBorder="1" applyAlignment="1">
      <alignment wrapText="1"/>
    </xf>
    <xf numFmtId="0" fontId="27" fillId="0" borderId="13" xfId="0" applyNumberFormat="1" applyFont="1" applyFill="1" applyBorder="1" applyAlignment="1">
      <alignment wrapText="1"/>
    </xf>
    <xf numFmtId="2" fontId="17" fillId="0" borderId="10" xfId="0" applyNumberFormat="1" applyFont="1" applyFill="1" applyBorder="1" applyAlignment="1">
      <alignment horizontal="center" wrapText="1"/>
    </xf>
    <xf numFmtId="0" fontId="17" fillId="0" borderId="10" xfId="0" applyFont="1" applyFill="1" applyBorder="1" applyAlignment="1">
      <alignment wrapText="1"/>
    </xf>
    <xf numFmtId="0" fontId="28" fillId="0" borderId="10" xfId="0" applyFont="1" applyFill="1" applyBorder="1" applyAlignment="1">
      <alignment wrapText="1"/>
    </xf>
    <xf numFmtId="164" fontId="28" fillId="0" borderId="10" xfId="0" applyNumberFormat="1" applyFont="1" applyFill="1" applyBorder="1" applyAlignment="1">
      <alignment horizontal="center" wrapText="1"/>
    </xf>
    <xf numFmtId="2" fontId="23" fillId="0" borderId="10" xfId="0" applyNumberFormat="1" applyFont="1" applyFill="1" applyBorder="1" applyAlignment="1">
      <alignment horizontal="center" wrapText="1"/>
    </xf>
    <xf numFmtId="166" fontId="23" fillId="0" borderId="10" xfId="0" applyNumberFormat="1" applyFont="1" applyFill="1" applyBorder="1" applyAlignment="1">
      <alignment horizontal="center" wrapText="1"/>
    </xf>
    <xf numFmtId="166" fontId="17" fillId="0" borderId="10" xfId="0" applyNumberFormat="1" applyFont="1" applyFill="1" applyBorder="1" applyAlignment="1">
      <alignment horizontal="center" wrapText="1"/>
    </xf>
    <xf numFmtId="0" fontId="17" fillId="0" borderId="14" xfId="0" applyNumberFormat="1" applyFont="1" applyFill="1" applyBorder="1" applyAlignment="1">
      <alignment wrapText="1"/>
    </xf>
    <xf numFmtId="164" fontId="23" fillId="0" borderId="13" xfId="0" applyNumberFormat="1" applyFont="1" applyFill="1" applyBorder="1" applyAlignment="1">
      <alignment horizontal="center" wrapText="1"/>
    </xf>
    <xf numFmtId="164" fontId="27" fillId="0" borderId="13" xfId="0" applyNumberFormat="1" applyFont="1" applyFill="1" applyBorder="1" applyAlignment="1">
      <alignment horizontal="center" wrapText="1"/>
    </xf>
    <xf numFmtId="49" fontId="17" fillId="0" borderId="11" xfId="0" applyNumberFormat="1" applyFont="1" applyFill="1" applyBorder="1" applyAlignment="1">
      <alignment horizontal="center"/>
    </xf>
    <xf numFmtId="1" fontId="31" fillId="0" borderId="10" xfId="0" applyNumberFormat="1" applyFont="1" applyFill="1" applyBorder="1" applyAlignment="1">
      <alignment horizontal="center" wrapText="1"/>
    </xf>
    <xf numFmtId="49" fontId="31" fillId="0" borderId="10" xfId="0" applyNumberFormat="1" applyFont="1" applyFill="1" applyBorder="1" applyAlignment="1">
      <alignment horizontal="center"/>
    </xf>
    <xf numFmtId="1" fontId="31" fillId="0" borderId="10" xfId="0" applyNumberFormat="1" applyFont="1" applyFill="1" applyBorder="1" applyAlignment="1">
      <alignment horizontal="center"/>
    </xf>
    <xf numFmtId="1" fontId="32" fillId="0" borderId="10" xfId="0" applyNumberFormat="1" applyFont="1" applyFill="1" applyBorder="1" applyAlignment="1">
      <alignment horizontal="center" wrapText="1"/>
    </xf>
    <xf numFmtId="49" fontId="32" fillId="0" borderId="10" xfId="0" applyNumberFormat="1" applyFont="1" applyFill="1" applyBorder="1" applyAlignment="1">
      <alignment horizontal="center"/>
    </xf>
    <xf numFmtId="1" fontId="32" fillId="0" borderId="10" xfId="0" applyNumberFormat="1" applyFont="1" applyFill="1" applyBorder="1" applyAlignment="1">
      <alignment horizontal="center"/>
    </xf>
    <xf numFmtId="0" fontId="17" fillId="0" borderId="15" xfId="0" applyNumberFormat="1" applyFont="1" applyFill="1" applyBorder="1" applyAlignment="1">
      <alignment vertical="center" wrapText="1"/>
    </xf>
    <xf numFmtId="1" fontId="17" fillId="0" borderId="19" xfId="0" applyNumberFormat="1" applyFont="1" applyFill="1" applyBorder="1" applyAlignment="1">
      <alignment horizontal="center" wrapText="1"/>
    </xf>
    <xf numFmtId="0" fontId="17" fillId="0" borderId="37" xfId="0" applyNumberFormat="1" applyFont="1" applyFill="1" applyBorder="1" applyAlignment="1">
      <alignment wrapText="1"/>
    </xf>
    <xf numFmtId="164" fontId="27" fillId="0" borderId="10" xfId="0" applyNumberFormat="1" applyFont="1" applyFill="1" applyBorder="1" applyAlignment="1">
      <alignment wrapText="1"/>
    </xf>
    <xf numFmtId="1" fontId="27" fillId="0" borderId="38" xfId="0" applyNumberFormat="1" applyFont="1" applyFill="1" applyBorder="1" applyAlignment="1">
      <alignment horizontal="center" wrapText="1"/>
    </xf>
    <xf numFmtId="165" fontId="27" fillId="0" borderId="16" xfId="0" applyNumberFormat="1" applyFont="1" applyFill="1" applyBorder="1" applyAlignment="1">
      <alignment horizontal="center" wrapText="1"/>
    </xf>
    <xf numFmtId="165" fontId="27" fillId="0" borderId="33" xfId="0" applyNumberFormat="1" applyFont="1" applyFill="1" applyBorder="1" applyAlignment="1">
      <alignment horizontal="center" wrapText="1"/>
    </xf>
    <xf numFmtId="1" fontId="17" fillId="0" borderId="38" xfId="0" applyNumberFormat="1" applyFont="1" applyFill="1" applyBorder="1" applyAlignment="1">
      <alignment horizontal="center" wrapText="1"/>
    </xf>
    <xf numFmtId="165" fontId="17" fillId="0" borderId="16" xfId="0" applyNumberFormat="1" applyFont="1" applyFill="1" applyBorder="1" applyAlignment="1">
      <alignment horizontal="center" wrapText="1"/>
    </xf>
    <xf numFmtId="165" fontId="17" fillId="0" borderId="33" xfId="0" applyNumberFormat="1" applyFont="1" applyFill="1" applyBorder="1" applyAlignment="1">
      <alignment horizontal="center" wrapText="1"/>
    </xf>
    <xf numFmtId="164" fontId="17" fillId="0" borderId="14" xfId="0" applyNumberFormat="1" applyFont="1" applyFill="1" applyBorder="1" applyAlignment="1">
      <alignment horizontal="left" vertical="center" wrapText="1"/>
    </xf>
    <xf numFmtId="49" fontId="17" fillId="0" borderId="14" xfId="0" applyNumberFormat="1" applyFont="1" applyFill="1" applyBorder="1" applyAlignment="1">
      <alignment horizontal="center" vertical="center" wrapText="1"/>
    </xf>
    <xf numFmtId="49" fontId="27" fillId="0" borderId="13" xfId="0" applyNumberFormat="1" applyFont="1" applyFill="1" applyBorder="1" applyAlignment="1">
      <alignment horizontal="center" vertical="center" wrapText="1"/>
    </xf>
    <xf numFmtId="49" fontId="17" fillId="0" borderId="13" xfId="0" applyNumberFormat="1" applyFont="1" applyFill="1" applyBorder="1" applyAlignment="1">
      <alignment horizontal="center" vertical="center" wrapText="1"/>
    </xf>
    <xf numFmtId="49" fontId="17" fillId="0" borderId="13" xfId="0" applyNumberFormat="1" applyFont="1" applyFill="1" applyBorder="1" applyAlignment="1">
      <alignment horizontal="center" vertical="center"/>
    </xf>
    <xf numFmtId="165" fontId="27" fillId="0" borderId="39" xfId="0" applyNumberFormat="1" applyFont="1" applyFill="1" applyBorder="1" applyAlignment="1">
      <alignment horizontal="center" vertical="center" wrapText="1"/>
    </xf>
    <xf numFmtId="49" fontId="27" fillId="0" borderId="11" xfId="0" applyNumberFormat="1" applyFont="1" applyFill="1" applyBorder="1" applyAlignment="1">
      <alignment vertical="center" wrapText="1"/>
    </xf>
    <xf numFmtId="0" fontId="28" fillId="0" borderId="0" xfId="0" applyFont="1" applyFill="1" applyAlignment="1">
      <alignment vertical="center"/>
    </xf>
    <xf numFmtId="49" fontId="27" fillId="0" borderId="27" xfId="0" applyNumberFormat="1" applyFont="1" applyFill="1" applyBorder="1" applyAlignment="1">
      <alignment vertical="center" wrapText="1"/>
    </xf>
    <xf numFmtId="0" fontId="27" fillId="0" borderId="11" xfId="0" applyFont="1" applyFill="1" applyBorder="1" applyAlignment="1">
      <alignment horizontal="left" vertical="center" wrapText="1"/>
    </xf>
    <xf numFmtId="49" fontId="27" fillId="0" borderId="15" xfId="0" applyNumberFormat="1" applyFont="1" applyFill="1" applyBorder="1" applyAlignment="1">
      <alignment horizontal="center" vertical="center" wrapText="1"/>
    </xf>
    <xf numFmtId="49" fontId="28" fillId="0" borderId="11" xfId="0" applyNumberFormat="1" applyFont="1" applyFill="1" applyBorder="1" applyAlignment="1">
      <alignment horizontal="center" vertical="center" wrapText="1"/>
    </xf>
    <xf numFmtId="0" fontId="28" fillId="0" borderId="0" xfId="0" applyFont="1" applyFill="1" applyBorder="1" applyAlignment="1">
      <alignment vertical="center"/>
    </xf>
    <xf numFmtId="164" fontId="17" fillId="0" borderId="11" xfId="0" applyNumberFormat="1" applyFont="1" applyFill="1" applyBorder="1" applyAlignment="1">
      <alignment horizontal="left" vertical="top" wrapText="1"/>
    </xf>
    <xf numFmtId="1" fontId="17" fillId="0" borderId="11" xfId="0" applyNumberFormat="1" applyFont="1" applyFill="1" applyBorder="1" applyAlignment="1">
      <alignment horizontal="center" vertical="center"/>
    </xf>
    <xf numFmtId="49" fontId="17" fillId="0" borderId="11" xfId="0" applyNumberFormat="1" applyFont="1" applyFill="1" applyBorder="1" applyAlignment="1">
      <alignment horizontal="center" vertical="center"/>
    </xf>
    <xf numFmtId="165" fontId="17" fillId="0" borderId="40" xfId="0" applyNumberFormat="1" applyFont="1" applyFill="1" applyBorder="1" applyAlignment="1">
      <alignment horizontal="center" vertical="center" wrapText="1"/>
    </xf>
    <xf numFmtId="0" fontId="27" fillId="0" borderId="14" xfId="0" applyNumberFormat="1" applyFont="1" applyFill="1" applyBorder="1" applyAlignment="1">
      <alignment wrapText="1"/>
    </xf>
    <xf numFmtId="164" fontId="27" fillId="0" borderId="11" xfId="0" applyNumberFormat="1" applyFont="1" applyFill="1" applyBorder="1" applyAlignment="1">
      <alignment horizontal="left" vertical="center" wrapText="1"/>
    </xf>
    <xf numFmtId="1" fontId="27" fillId="0" borderId="11" xfId="0" applyNumberFormat="1" applyFont="1" applyFill="1" applyBorder="1" applyAlignment="1">
      <alignment horizontal="center" vertical="center"/>
    </xf>
    <xf numFmtId="164" fontId="27" fillId="0" borderId="17" xfId="0" applyNumberFormat="1" applyFont="1" applyFill="1" applyBorder="1" applyAlignment="1">
      <alignment horizontal="left" vertical="center" wrapText="1"/>
    </xf>
    <xf numFmtId="0" fontId="17" fillId="0" borderId="41" xfId="0" applyFont="1" applyFill="1" applyBorder="1" applyAlignment="1">
      <alignment wrapText="1"/>
    </xf>
    <xf numFmtId="0" fontId="17" fillId="0" borderId="17" xfId="0" applyNumberFormat="1" applyFont="1" applyFill="1" applyBorder="1" applyAlignment="1">
      <alignment wrapText="1"/>
    </xf>
    <xf numFmtId="0" fontId="23" fillId="0" borderId="10" xfId="0" applyFont="1" applyFill="1" applyBorder="1" applyAlignment="1">
      <alignment wrapText="1"/>
    </xf>
    <xf numFmtId="2" fontId="27" fillId="0" borderId="10" xfId="0" applyNumberFormat="1" applyFont="1" applyFill="1" applyBorder="1" applyAlignment="1">
      <alignment horizontal="center" wrapText="1"/>
    </xf>
    <xf numFmtId="166" fontId="27" fillId="0" borderId="10" xfId="0" applyNumberFormat="1" applyFont="1" applyFill="1" applyBorder="1" applyAlignment="1">
      <alignment horizontal="center" wrapText="1"/>
    </xf>
    <xf numFmtId="0" fontId="19" fillId="0" borderId="11" xfId="0" applyFont="1" applyFill="1" applyBorder="1" applyAlignment="1">
      <alignment wrapText="1"/>
    </xf>
    <xf numFmtId="49" fontId="17" fillId="0" borderId="17" xfId="0" applyNumberFormat="1" applyFont="1" applyFill="1" applyBorder="1" applyAlignment="1">
      <alignment horizontal="center"/>
    </xf>
    <xf numFmtId="1" fontId="23" fillId="0" borderId="42" xfId="0" applyNumberFormat="1" applyFont="1" applyFill="1" applyBorder="1" applyAlignment="1">
      <alignment horizontal="center" wrapText="1"/>
    </xf>
    <xf numFmtId="49" fontId="17" fillId="0" borderId="14" xfId="0" applyNumberFormat="1" applyFont="1" applyFill="1" applyBorder="1" applyAlignment="1">
      <alignment horizontal="center"/>
    </xf>
    <xf numFmtId="0" fontId="17" fillId="0" borderId="25" xfId="0" applyNumberFormat="1" applyFont="1" applyFill="1" applyBorder="1" applyAlignment="1">
      <alignment wrapText="1"/>
    </xf>
    <xf numFmtId="0" fontId="23" fillId="0" borderId="29" xfId="0" applyFont="1" applyFill="1" applyBorder="1" applyAlignment="1">
      <alignment wrapText="1"/>
    </xf>
    <xf numFmtId="166" fontId="23" fillId="0" borderId="11" xfId="0" applyNumberFormat="1" applyFont="1" applyFill="1" applyBorder="1" applyAlignment="1">
      <alignment horizontal="center" wrapText="1"/>
    </xf>
    <xf numFmtId="164" fontId="32" fillId="0" borderId="10" xfId="0" applyNumberFormat="1" applyFont="1" applyFill="1" applyBorder="1" applyAlignment="1">
      <alignment horizontal="center" wrapText="1"/>
    </xf>
    <xf numFmtId="1" fontId="17" fillId="0" borderId="10" xfId="0" applyNumberFormat="1" applyFont="1" applyFill="1" applyBorder="1" applyAlignment="1">
      <alignment horizontal="center" vertical="center" wrapText="1"/>
    </xf>
    <xf numFmtId="164" fontId="18" fillId="0" borderId="0" xfId="0" applyNumberFormat="1" applyFont="1" applyFill="1" applyBorder="1" applyAlignment="1">
      <alignment horizontal="left" vertical="center" wrapText="1"/>
    </xf>
    <xf numFmtId="49" fontId="18" fillId="0" borderId="0" xfId="0" applyNumberFormat="1" applyFont="1" applyFill="1" applyBorder="1" applyAlignment="1">
      <alignment horizontal="right"/>
    </xf>
    <xf numFmtId="1" fontId="18" fillId="0" borderId="0" xfId="0" applyNumberFormat="1" applyFont="1" applyFill="1" applyBorder="1" applyAlignment="1">
      <alignment horizontal="left" wrapText="1"/>
    </xf>
    <xf numFmtId="1" fontId="18" fillId="0" borderId="0" xfId="0" applyNumberFormat="1" applyFont="1" applyFill="1" applyBorder="1" applyAlignment="1">
      <alignment horizontal="left" vertical="top" wrapText="1"/>
    </xf>
    <xf numFmtId="164" fontId="25" fillId="0" borderId="0" xfId="0" applyNumberFormat="1" applyFont="1" applyFill="1" applyBorder="1" applyAlignment="1">
      <alignment horizontal="center" wrapText="1"/>
    </xf>
    <xf numFmtId="1" fontId="21" fillId="0" borderId="14" xfId="0" applyNumberFormat="1" applyFont="1" applyFill="1" applyBorder="1" applyAlignment="1">
      <alignment horizontal="center" wrapText="1"/>
    </xf>
    <xf numFmtId="1" fontId="21" fillId="0" borderId="13" xfId="0" applyNumberFormat="1" applyFont="1" applyFill="1" applyBorder="1" applyAlignment="1">
      <alignment horizontal="center" wrapText="1"/>
    </xf>
    <xf numFmtId="49" fontId="17" fillId="0" borderId="14" xfId="0" applyNumberFormat="1" applyFont="1" applyFill="1" applyBorder="1" applyAlignment="1">
      <alignment horizontal="center" wrapText="1"/>
    </xf>
    <xf numFmtId="49" fontId="17" fillId="0" borderId="13" xfId="0" applyNumberFormat="1" applyFont="1" applyFill="1" applyBorder="1" applyAlignment="1">
      <alignment horizontal="center" wrapText="1"/>
    </xf>
    <xf numFmtId="1" fontId="17" fillId="0" borderId="14" xfId="0" applyNumberFormat="1" applyFont="1" applyFill="1" applyBorder="1" applyAlignment="1">
      <alignment horizontal="center" wrapText="1"/>
    </xf>
    <xf numFmtId="1" fontId="17" fillId="0" borderId="13" xfId="0" applyNumberFormat="1" applyFont="1" applyFill="1" applyBorder="1" applyAlignment="1">
      <alignment horizontal="center" wrapText="1"/>
    </xf>
    <xf numFmtId="0" fontId="17" fillId="0" borderId="0" xfId="0" applyFont="1" applyBorder="1" applyAlignment="1">
      <alignment horizontal="right" wrapText="1"/>
    </xf>
    <xf numFmtId="0" fontId="25" fillId="0" borderId="0" xfId="0" applyFont="1" applyFill="1" applyAlignment="1">
      <alignment horizontal="center" wrapText="1"/>
    </xf>
    <xf numFmtId="1" fontId="24" fillId="0" borderId="43" xfId="0" applyNumberFormat="1" applyFont="1" applyFill="1" applyBorder="1" applyAlignment="1">
      <alignment horizontal="center" vertical="center" wrapText="1"/>
    </xf>
    <xf numFmtId="1" fontId="24" fillId="0" borderId="14" xfId="0" applyNumberFormat="1" applyFont="1" applyFill="1" applyBorder="1" applyAlignment="1">
      <alignment horizontal="center" vertical="center" wrapText="1"/>
    </xf>
    <xf numFmtId="49" fontId="17" fillId="0" borderId="28" xfId="0" applyNumberFormat="1" applyFont="1" applyFill="1" applyBorder="1" applyAlignment="1">
      <alignment horizontal="center" wrapText="1"/>
    </xf>
    <xf numFmtId="49" fontId="17" fillId="0" borderId="30" xfId="0" applyNumberFormat="1" applyFont="1" applyFill="1" applyBorder="1" applyAlignment="1">
      <alignment horizontal="center" wrapText="1"/>
    </xf>
    <xf numFmtId="49" fontId="18" fillId="0" borderId="0" xfId="0" applyNumberFormat="1" applyFont="1" applyFill="1" applyBorder="1" applyAlignment="1">
      <alignment horizontal="left" wrapText="1"/>
    </xf>
    <xf numFmtId="49" fontId="18" fillId="0" borderId="0" xfId="0" applyNumberFormat="1" applyFont="1" applyFill="1" applyBorder="1" applyAlignment="1">
      <alignment horizontal="left" vertical="top" wrapText="1"/>
    </xf>
    <xf numFmtId="0" fontId="25" fillId="0" borderId="0" xfId="0" applyFont="1" applyFill="1" applyBorder="1" applyAlignment="1">
      <alignment horizontal="center" wrapText="1"/>
    </xf>
    <xf numFmtId="0" fontId="17" fillId="0" borderId="44" xfId="0" applyFont="1" applyFill="1" applyBorder="1" applyAlignment="1">
      <alignment horizontal="center" vertical="center" wrapText="1"/>
    </xf>
    <xf numFmtId="0" fontId="17" fillId="0" borderId="45" xfId="0" applyFont="1" applyFill="1" applyBorder="1" applyAlignment="1">
      <alignment horizontal="center" vertical="center" wrapText="1"/>
    </xf>
    <xf numFmtId="0" fontId="17" fillId="0" borderId="11" xfId="0" applyFont="1" applyFill="1" applyBorder="1" applyAlignment="1">
      <alignment horizontal="center" vertical="center" wrapText="1"/>
    </xf>
    <xf numFmtId="49" fontId="17" fillId="0" borderId="11" xfId="0" applyNumberFormat="1" applyFont="1" applyFill="1" applyBorder="1" applyAlignment="1">
      <alignment horizontal="center" vertical="center" wrapText="1"/>
    </xf>
    <xf numFmtId="164" fontId="30" fillId="0" borderId="11" xfId="0" applyNumberFormat="1" applyFont="1" applyFill="1" applyBorder="1" applyAlignment="1">
      <alignment horizontal="left" vertical="center" wrapText="1"/>
    </xf>
    <xf numFmtId="164" fontId="18" fillId="0" borderId="0" xfId="0" applyNumberFormat="1" applyFont="1" applyFill="1" applyBorder="1" applyAlignment="1">
      <alignment horizontal="right"/>
    </xf>
    <xf numFmtId="1" fontId="18" fillId="0" borderId="0" xfId="0" applyNumberFormat="1" applyFont="1" applyFill="1" applyBorder="1" applyAlignment="1">
      <alignment horizontal="right"/>
    </xf>
  </cellXfs>
  <cellStyles count="24">
    <cellStyle name="Акцент1" xfId="1" builtinId="29" customBuiltin="1"/>
    <cellStyle name="Акцент2" xfId="2" builtinId="33" customBuiltin="1"/>
    <cellStyle name="Акцент3" xfId="3" builtinId="37" customBuiltin="1"/>
    <cellStyle name="Акцент4" xfId="4" builtinId="41" customBuiltin="1"/>
    <cellStyle name="Акцент5" xfId="5" builtinId="45" customBuiltin="1"/>
    <cellStyle name="Акцент6" xfId="6" builtinId="49" customBuiltin="1"/>
    <cellStyle name="Ввод " xfId="7" builtinId="20" customBuiltin="1"/>
    <cellStyle name="Вывод" xfId="8" builtinId="21" customBuiltin="1"/>
    <cellStyle name="Вычисление" xfId="9" builtinId="22" customBuiltin="1"/>
    <cellStyle name="Заголовок 1" xfId="10" builtinId="16" customBuiltin="1"/>
    <cellStyle name="Заголовок 2" xfId="11" builtinId="17" customBuiltin="1"/>
    <cellStyle name="Заголовок 3" xfId="12" builtinId="18" customBuiltin="1"/>
    <cellStyle name="Заголовок 4" xfId="13" builtinId="19" customBuiltin="1"/>
    <cellStyle name="Итог" xfId="14" builtinId="25" customBuiltin="1"/>
    <cellStyle name="Контрольная ячейка" xfId="15" builtinId="23" customBuiltin="1"/>
    <cellStyle name="Название" xfId="16" builtinId="15" customBuiltin="1"/>
    <cellStyle name="Нейтральный" xfId="17" builtinId="28" customBuiltin="1"/>
    <cellStyle name="Обычный" xfId="0" builtinId="0"/>
    <cellStyle name="Плохой" xfId="18" builtinId="27" customBuiltin="1"/>
    <cellStyle name="Пояснение" xfId="19" builtinId="53" customBuiltin="1"/>
    <cellStyle name="Примечание" xfId="20" builtinId="10" customBuiltin="1"/>
    <cellStyle name="Связанная ячейка" xfId="21" builtinId="24" customBuiltin="1"/>
    <cellStyle name="Текст предупреждения" xfId="22" builtinId="11" customBuiltin="1"/>
    <cellStyle name="Хороший" xfId="23"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J228"/>
  <sheetViews>
    <sheetView tabSelected="1" zoomScaleSheetLayoutView="100" workbookViewId="0">
      <selection activeCell="A6" sqref="A6:I6"/>
    </sheetView>
  </sheetViews>
  <sheetFormatPr defaultRowHeight="15"/>
  <cols>
    <col min="1" max="1" width="30.5703125" style="6" customWidth="1"/>
    <col min="2" max="2" width="9.140625" style="7"/>
    <col min="3" max="3" width="5.28515625" style="8" customWidth="1"/>
    <col min="4" max="4" width="4.85546875" style="8" customWidth="1"/>
    <col min="5" max="5" width="14.5703125" style="9" customWidth="1"/>
    <col min="6" max="6" width="7.42578125" style="8" customWidth="1"/>
    <col min="7" max="7" width="12.7109375" style="8" customWidth="1"/>
    <col min="8" max="8" width="11.7109375" style="8" customWidth="1"/>
    <col min="9" max="9" width="12.140625" style="10" customWidth="1"/>
    <col min="10" max="10" width="9.5703125" style="11" customWidth="1"/>
    <col min="11" max="16384" width="9.140625" style="11"/>
  </cols>
  <sheetData>
    <row r="1" spans="1:9" s="15" customFormat="1" ht="6.75" customHeight="1">
      <c r="A1" s="6"/>
      <c r="B1" s="7"/>
      <c r="C1" s="12"/>
      <c r="D1" s="12"/>
      <c r="E1" s="13"/>
      <c r="F1" s="12"/>
      <c r="G1" s="12"/>
      <c r="H1" s="12"/>
      <c r="I1" s="14"/>
    </row>
    <row r="2" spans="1:9" s="15" customFormat="1" ht="15" hidden="1" customHeight="1">
      <c r="A2" s="6"/>
      <c r="B2" s="16"/>
      <c r="C2" s="17"/>
      <c r="D2" s="291"/>
      <c r="E2" s="291"/>
      <c r="F2" s="291"/>
      <c r="G2" s="291"/>
      <c r="H2" s="291"/>
      <c r="I2" s="291"/>
    </row>
    <row r="3" spans="1:9" s="15" customFormat="1" ht="117.75" hidden="1" customHeight="1">
      <c r="A3" s="6"/>
      <c r="B3" s="18"/>
      <c r="C3" s="19"/>
      <c r="D3" s="292"/>
      <c r="E3" s="292"/>
      <c r="F3" s="292"/>
      <c r="G3" s="292"/>
      <c r="H3" s="292"/>
      <c r="I3" s="292"/>
    </row>
    <row r="4" spans="1:9" s="15" customFormat="1" ht="19.899999999999999" customHeight="1">
      <c r="A4" s="6"/>
      <c r="B4" s="18"/>
      <c r="C4" s="291" t="s">
        <v>150</v>
      </c>
      <c r="D4" s="291"/>
      <c r="E4" s="291"/>
      <c r="F4" s="291"/>
      <c r="G4" s="291"/>
      <c r="H4" s="291"/>
      <c r="I4" s="291"/>
    </row>
    <row r="5" spans="1:9" s="15" customFormat="1" ht="75" customHeight="1">
      <c r="A5" s="6"/>
      <c r="B5" s="18"/>
      <c r="C5" s="292" t="s">
        <v>187</v>
      </c>
      <c r="D5" s="292"/>
      <c r="E5" s="292"/>
      <c r="F5" s="292"/>
      <c r="G5" s="292"/>
      <c r="H5" s="292"/>
      <c r="I5" s="292"/>
    </row>
    <row r="6" spans="1:9" ht="76.5" customHeight="1">
      <c r="A6" s="293" t="s">
        <v>171</v>
      </c>
      <c r="B6" s="293"/>
      <c r="C6" s="293"/>
      <c r="D6" s="293"/>
      <c r="E6" s="293"/>
      <c r="F6" s="293"/>
      <c r="G6" s="293"/>
      <c r="H6" s="293"/>
      <c r="I6" s="293"/>
    </row>
    <row r="7" spans="1:9" ht="16.149999999999999" customHeight="1">
      <c r="I7" s="20" t="s">
        <v>114</v>
      </c>
    </row>
    <row r="8" spans="1:9" s="22" customFormat="1" ht="22.5" customHeight="1">
      <c r="A8" s="288" t="s">
        <v>0</v>
      </c>
      <c r="B8" s="294" t="s">
        <v>1</v>
      </c>
      <c r="C8" s="296" t="s">
        <v>2</v>
      </c>
      <c r="D8" s="296" t="s">
        <v>3</v>
      </c>
      <c r="E8" s="298" t="s">
        <v>4</v>
      </c>
      <c r="F8" s="296" t="s">
        <v>5</v>
      </c>
      <c r="G8" s="288" t="s">
        <v>149</v>
      </c>
      <c r="H8" s="288" t="s">
        <v>168</v>
      </c>
      <c r="I8" s="288" t="s">
        <v>170</v>
      </c>
    </row>
    <row r="9" spans="1:9" s="23" customFormat="1" ht="15" customHeight="1">
      <c r="A9" s="288"/>
      <c r="B9" s="295"/>
      <c r="C9" s="297"/>
      <c r="D9" s="297"/>
      <c r="E9" s="299"/>
      <c r="F9" s="297"/>
      <c r="G9" s="288"/>
      <c r="H9" s="288"/>
      <c r="I9" s="288"/>
    </row>
    <row r="10" spans="1:9" s="23" customFormat="1" ht="15.75">
      <c r="A10" s="62" t="s">
        <v>18</v>
      </c>
      <c r="B10" s="63"/>
      <c r="C10" s="64"/>
      <c r="D10" s="64"/>
      <c r="E10" s="46"/>
      <c r="F10" s="64"/>
      <c r="G10" s="216">
        <f>G11</f>
        <v>11102.463000000002</v>
      </c>
      <c r="H10" s="216">
        <f>H11</f>
        <v>3286.8</v>
      </c>
      <c r="I10" s="216">
        <f>I11</f>
        <v>3414.7</v>
      </c>
    </row>
    <row r="11" spans="1:9" s="27" customFormat="1" ht="72" customHeight="1">
      <c r="A11" s="45" t="s">
        <v>116</v>
      </c>
      <c r="B11" s="46">
        <v>914</v>
      </c>
      <c r="C11" s="25"/>
      <c r="D11" s="25"/>
      <c r="E11" s="26"/>
      <c r="F11" s="25"/>
      <c r="G11" s="217">
        <f>G12+G43+G50+G62+G86+G92+G56+G37</f>
        <v>11102.463000000002</v>
      </c>
      <c r="H11" s="217">
        <f>H12+H43+H50+H62+H86+H92+H56+H37</f>
        <v>3286.8</v>
      </c>
      <c r="I11" s="217">
        <f>I12+I43+I50+I62+I86+I92+I56+I37</f>
        <v>3414.7</v>
      </c>
    </row>
    <row r="12" spans="1:9" s="27" customFormat="1" ht="31.5">
      <c r="A12" s="45" t="s">
        <v>21</v>
      </c>
      <c r="B12" s="46">
        <v>914</v>
      </c>
      <c r="C12" s="47" t="s">
        <v>6</v>
      </c>
      <c r="D12" s="25"/>
      <c r="E12" s="26"/>
      <c r="F12" s="25"/>
      <c r="G12" s="217">
        <f>G13+G18+G30+G25+0.001</f>
        <v>4596.2890000000007</v>
      </c>
      <c r="H12" s="218">
        <f>H13+H18+H30</f>
        <v>1647</v>
      </c>
      <c r="I12" s="218">
        <f>I13+I18+I30</f>
        <v>1753.2</v>
      </c>
    </row>
    <row r="13" spans="1:9" s="27" customFormat="1" ht="94.5">
      <c r="A13" s="98" t="s">
        <v>40</v>
      </c>
      <c r="B13" s="102" t="s">
        <v>32</v>
      </c>
      <c r="C13" s="100" t="s">
        <v>6</v>
      </c>
      <c r="D13" s="100" t="s">
        <v>12</v>
      </c>
      <c r="E13" s="101"/>
      <c r="F13" s="100"/>
      <c r="G13" s="219">
        <f t="shared" ref="G13:I16" si="0">G14</f>
        <v>866.95</v>
      </c>
      <c r="H13" s="220">
        <f t="shared" si="0"/>
        <v>350</v>
      </c>
      <c r="I13" s="220">
        <f t="shared" si="0"/>
        <v>355</v>
      </c>
    </row>
    <row r="14" spans="1:9" s="27" customFormat="1" ht="63">
      <c r="A14" s="24" t="s">
        <v>117</v>
      </c>
      <c r="B14" s="97" t="s">
        <v>32</v>
      </c>
      <c r="C14" s="25" t="s">
        <v>6</v>
      </c>
      <c r="D14" s="25" t="s">
        <v>12</v>
      </c>
      <c r="E14" s="26" t="s">
        <v>41</v>
      </c>
      <c r="F14" s="25"/>
      <c r="G14" s="221">
        <f t="shared" si="0"/>
        <v>866.95</v>
      </c>
      <c r="H14" s="222">
        <f t="shared" si="0"/>
        <v>350</v>
      </c>
      <c r="I14" s="222">
        <f t="shared" si="0"/>
        <v>355</v>
      </c>
    </row>
    <row r="15" spans="1:9" s="27" customFormat="1" ht="54.75" customHeight="1">
      <c r="A15" s="24" t="s">
        <v>42</v>
      </c>
      <c r="B15" s="97" t="s">
        <v>32</v>
      </c>
      <c r="C15" s="25" t="s">
        <v>6</v>
      </c>
      <c r="D15" s="25" t="s">
        <v>12</v>
      </c>
      <c r="E15" s="25" t="s">
        <v>43</v>
      </c>
      <c r="F15" s="25"/>
      <c r="G15" s="221">
        <f t="shared" si="0"/>
        <v>866.95</v>
      </c>
      <c r="H15" s="222">
        <f t="shared" si="0"/>
        <v>350</v>
      </c>
      <c r="I15" s="222">
        <f t="shared" si="0"/>
        <v>355</v>
      </c>
    </row>
    <row r="16" spans="1:9" s="27" customFormat="1" ht="94.5">
      <c r="A16" s="24" t="s">
        <v>118</v>
      </c>
      <c r="B16" s="97" t="s">
        <v>32</v>
      </c>
      <c r="C16" s="25" t="s">
        <v>6</v>
      </c>
      <c r="D16" s="25" t="s">
        <v>12</v>
      </c>
      <c r="E16" s="25" t="s">
        <v>44</v>
      </c>
      <c r="F16" s="25"/>
      <c r="G16" s="221">
        <f t="shared" si="0"/>
        <v>866.95</v>
      </c>
      <c r="H16" s="222">
        <f t="shared" si="0"/>
        <v>350</v>
      </c>
      <c r="I16" s="222">
        <f t="shared" si="0"/>
        <v>355</v>
      </c>
    </row>
    <row r="17" spans="1:9" s="27" customFormat="1" ht="196.5" customHeight="1">
      <c r="A17" s="24" t="s">
        <v>45</v>
      </c>
      <c r="B17" s="21">
        <v>914</v>
      </c>
      <c r="C17" s="25" t="s">
        <v>6</v>
      </c>
      <c r="D17" s="25" t="s">
        <v>12</v>
      </c>
      <c r="E17" s="26" t="s">
        <v>46</v>
      </c>
      <c r="F17" s="25" t="s">
        <v>8</v>
      </c>
      <c r="G17" s="221">
        <v>866.95</v>
      </c>
      <c r="H17" s="222">
        <v>350</v>
      </c>
      <c r="I17" s="222">
        <v>355</v>
      </c>
    </row>
    <row r="18" spans="1:9" s="27" customFormat="1" ht="126">
      <c r="A18" s="98" t="s">
        <v>22</v>
      </c>
      <c r="B18" s="99">
        <v>914</v>
      </c>
      <c r="C18" s="103" t="s">
        <v>6</v>
      </c>
      <c r="D18" s="103" t="s">
        <v>7</v>
      </c>
      <c r="E18" s="104"/>
      <c r="F18" s="103"/>
      <c r="G18" s="220">
        <f t="shared" ref="G18:I20" si="1">G19</f>
        <v>2395.1619999999998</v>
      </c>
      <c r="H18" s="220">
        <f t="shared" si="1"/>
        <v>829.7</v>
      </c>
      <c r="I18" s="220">
        <f t="shared" si="1"/>
        <v>826</v>
      </c>
    </row>
    <row r="19" spans="1:9" s="27" customFormat="1" ht="63">
      <c r="A19" s="24" t="s">
        <v>117</v>
      </c>
      <c r="B19" s="21">
        <v>914</v>
      </c>
      <c r="C19" s="25" t="s">
        <v>6</v>
      </c>
      <c r="D19" s="25" t="s">
        <v>7</v>
      </c>
      <c r="E19" s="26" t="s">
        <v>41</v>
      </c>
      <c r="F19" s="25"/>
      <c r="G19" s="222">
        <f t="shared" si="1"/>
        <v>2395.1619999999998</v>
      </c>
      <c r="H19" s="222">
        <f t="shared" si="1"/>
        <v>829.7</v>
      </c>
      <c r="I19" s="222">
        <f t="shared" si="1"/>
        <v>826</v>
      </c>
    </row>
    <row r="20" spans="1:9" s="27" customFormat="1" ht="47.25">
      <c r="A20" s="24" t="s">
        <v>42</v>
      </c>
      <c r="B20" s="21">
        <v>914</v>
      </c>
      <c r="C20" s="25" t="s">
        <v>6</v>
      </c>
      <c r="D20" s="25" t="s">
        <v>7</v>
      </c>
      <c r="E20" s="25" t="s">
        <v>43</v>
      </c>
      <c r="F20" s="25"/>
      <c r="G20" s="222">
        <f t="shared" si="1"/>
        <v>2395.1619999999998</v>
      </c>
      <c r="H20" s="222">
        <f t="shared" si="1"/>
        <v>829.7</v>
      </c>
      <c r="I20" s="222">
        <f t="shared" si="1"/>
        <v>826</v>
      </c>
    </row>
    <row r="21" spans="1:9" s="27" customFormat="1" ht="94.5">
      <c r="A21" s="24" t="s">
        <v>118</v>
      </c>
      <c r="B21" s="21">
        <v>914</v>
      </c>
      <c r="C21" s="25" t="s">
        <v>6</v>
      </c>
      <c r="D21" s="25" t="s">
        <v>7</v>
      </c>
      <c r="E21" s="25" t="s">
        <v>44</v>
      </c>
      <c r="F21" s="25"/>
      <c r="G21" s="25">
        <f>G22+G23+G24</f>
        <v>2395.1619999999998</v>
      </c>
      <c r="H21" s="222">
        <f>H22+H23+H24</f>
        <v>829.7</v>
      </c>
      <c r="I21" s="222">
        <f>I22+I23+I24</f>
        <v>826</v>
      </c>
    </row>
    <row r="22" spans="1:9" s="27" customFormat="1" ht="189">
      <c r="A22" s="24" t="s">
        <v>47</v>
      </c>
      <c r="B22" s="21">
        <v>914</v>
      </c>
      <c r="C22" s="25" t="s">
        <v>6</v>
      </c>
      <c r="D22" s="25" t="s">
        <v>7</v>
      </c>
      <c r="E22" s="26" t="s">
        <v>49</v>
      </c>
      <c r="F22" s="25" t="s">
        <v>8</v>
      </c>
      <c r="G22" s="221">
        <v>1591.9369999999999</v>
      </c>
      <c r="H22" s="221">
        <v>590</v>
      </c>
      <c r="I22" s="221">
        <v>591</v>
      </c>
    </row>
    <row r="23" spans="1:9" s="27" customFormat="1" ht="94.5">
      <c r="A23" s="28" t="s">
        <v>48</v>
      </c>
      <c r="B23" s="21">
        <v>914</v>
      </c>
      <c r="C23" s="25" t="s">
        <v>6</v>
      </c>
      <c r="D23" s="25" t="s">
        <v>7</v>
      </c>
      <c r="E23" s="26" t="s">
        <v>49</v>
      </c>
      <c r="F23" s="25" t="s">
        <v>9</v>
      </c>
      <c r="G23" s="221">
        <v>743.22500000000002</v>
      </c>
      <c r="H23" s="222">
        <v>179.7</v>
      </c>
      <c r="I23" s="222">
        <v>175</v>
      </c>
    </row>
    <row r="24" spans="1:9" s="29" customFormat="1" ht="63">
      <c r="A24" s="43" t="s">
        <v>50</v>
      </c>
      <c r="B24" s="21">
        <v>914</v>
      </c>
      <c r="C24" s="25" t="s">
        <v>6</v>
      </c>
      <c r="D24" s="25" t="s">
        <v>7</v>
      </c>
      <c r="E24" s="26" t="s">
        <v>49</v>
      </c>
      <c r="F24" s="25" t="s">
        <v>10</v>
      </c>
      <c r="G24" s="88">
        <v>60</v>
      </c>
      <c r="H24" s="88">
        <v>60</v>
      </c>
      <c r="I24" s="88">
        <v>60</v>
      </c>
    </row>
    <row r="25" spans="1:9" s="29" customFormat="1" ht="31.5">
      <c r="A25" s="172" t="s">
        <v>174</v>
      </c>
      <c r="B25" s="116">
        <v>914</v>
      </c>
      <c r="C25" s="103" t="s">
        <v>6</v>
      </c>
      <c r="D25" s="103" t="s">
        <v>175</v>
      </c>
      <c r="E25" s="104"/>
      <c r="F25" s="103"/>
      <c r="G25" s="223">
        <f>G26</f>
        <v>128.6</v>
      </c>
      <c r="H25" s="223">
        <v>0</v>
      </c>
      <c r="I25" s="223">
        <v>0</v>
      </c>
    </row>
    <row r="26" spans="1:9" s="29" customFormat="1" ht="63">
      <c r="A26" s="244" t="s">
        <v>117</v>
      </c>
      <c r="B26" s="245">
        <v>914</v>
      </c>
      <c r="C26" s="25" t="s">
        <v>6</v>
      </c>
      <c r="D26" s="25" t="s">
        <v>175</v>
      </c>
      <c r="E26" s="26" t="s">
        <v>41</v>
      </c>
      <c r="F26" s="25"/>
      <c r="G26" s="88">
        <f>G27</f>
        <v>128.6</v>
      </c>
      <c r="H26" s="88">
        <v>0</v>
      </c>
      <c r="I26" s="88">
        <v>0</v>
      </c>
    </row>
    <row r="27" spans="1:9" s="29" customFormat="1" ht="47.25">
      <c r="A27" s="244" t="s">
        <v>42</v>
      </c>
      <c r="B27" s="245">
        <v>914</v>
      </c>
      <c r="C27" s="25" t="s">
        <v>6</v>
      </c>
      <c r="D27" s="25" t="s">
        <v>175</v>
      </c>
      <c r="E27" s="26" t="s">
        <v>43</v>
      </c>
      <c r="F27" s="25"/>
      <c r="G27" s="88">
        <f>G28</f>
        <v>128.6</v>
      </c>
      <c r="H27" s="88">
        <v>0</v>
      </c>
      <c r="I27" s="88">
        <v>0</v>
      </c>
    </row>
    <row r="28" spans="1:9" s="29" customFormat="1" ht="94.5">
      <c r="A28" s="244" t="s">
        <v>118</v>
      </c>
      <c r="B28" s="245">
        <v>914</v>
      </c>
      <c r="C28" s="25" t="s">
        <v>6</v>
      </c>
      <c r="D28" s="25" t="s">
        <v>175</v>
      </c>
      <c r="E28" s="26" t="s">
        <v>44</v>
      </c>
      <c r="F28" s="25"/>
      <c r="G28" s="88">
        <f>G29</f>
        <v>128.6</v>
      </c>
      <c r="H28" s="88">
        <v>0</v>
      </c>
      <c r="I28" s="88">
        <v>0</v>
      </c>
    </row>
    <row r="29" spans="1:9" s="29" customFormat="1" ht="94.5">
      <c r="A29" s="244" t="s">
        <v>176</v>
      </c>
      <c r="B29" s="245">
        <v>914</v>
      </c>
      <c r="C29" s="25" t="s">
        <v>6</v>
      </c>
      <c r="D29" s="25" t="s">
        <v>175</v>
      </c>
      <c r="E29" s="26" t="s">
        <v>177</v>
      </c>
      <c r="F29" s="25" t="s">
        <v>10</v>
      </c>
      <c r="G29" s="88">
        <v>128.6</v>
      </c>
      <c r="H29" s="88">
        <v>0</v>
      </c>
      <c r="I29" s="88">
        <v>0</v>
      </c>
    </row>
    <row r="30" spans="1:9" s="29" customFormat="1" ht="47.25">
      <c r="A30" s="172" t="s">
        <v>27</v>
      </c>
      <c r="B30" s="116">
        <v>914</v>
      </c>
      <c r="C30" s="103" t="s">
        <v>6</v>
      </c>
      <c r="D30" s="103" t="s">
        <v>11</v>
      </c>
      <c r="E30" s="104"/>
      <c r="F30" s="103"/>
      <c r="G30" s="102">
        <f t="shared" ref="G30:I32" si="2">G31</f>
        <v>1205.5759999999998</v>
      </c>
      <c r="H30" s="223">
        <f t="shared" si="2"/>
        <v>467.3</v>
      </c>
      <c r="I30" s="223">
        <f t="shared" si="2"/>
        <v>572.20000000000005</v>
      </c>
    </row>
    <row r="31" spans="1:9" s="29" customFormat="1" ht="63">
      <c r="A31" s="24" t="s">
        <v>117</v>
      </c>
      <c r="B31" s="85">
        <v>914</v>
      </c>
      <c r="C31" s="25" t="s">
        <v>6</v>
      </c>
      <c r="D31" s="25" t="s">
        <v>11</v>
      </c>
      <c r="E31" s="26" t="s">
        <v>41</v>
      </c>
      <c r="F31" s="25"/>
      <c r="G31" s="97">
        <f t="shared" si="2"/>
        <v>1205.5759999999998</v>
      </c>
      <c r="H31" s="88">
        <f t="shared" si="2"/>
        <v>467.3</v>
      </c>
      <c r="I31" s="88">
        <f t="shared" si="2"/>
        <v>572.20000000000005</v>
      </c>
    </row>
    <row r="32" spans="1:9" s="29" customFormat="1" ht="47.25">
      <c r="A32" s="24" t="s">
        <v>42</v>
      </c>
      <c r="B32" s="85">
        <v>914</v>
      </c>
      <c r="C32" s="25" t="s">
        <v>6</v>
      </c>
      <c r="D32" s="25" t="s">
        <v>11</v>
      </c>
      <c r="E32" s="25" t="s">
        <v>43</v>
      </c>
      <c r="F32" s="25"/>
      <c r="G32" s="97">
        <f t="shared" si="2"/>
        <v>1205.5759999999998</v>
      </c>
      <c r="H32" s="88">
        <f t="shared" si="2"/>
        <v>467.3</v>
      </c>
      <c r="I32" s="88">
        <f t="shared" si="2"/>
        <v>572.20000000000005</v>
      </c>
    </row>
    <row r="33" spans="1:9" s="29" customFormat="1" ht="94.5">
      <c r="A33" s="24" t="s">
        <v>118</v>
      </c>
      <c r="B33" s="85">
        <v>914</v>
      </c>
      <c r="C33" s="25" t="s">
        <v>6</v>
      </c>
      <c r="D33" s="25" t="s">
        <v>11</v>
      </c>
      <c r="E33" s="25" t="s">
        <v>44</v>
      </c>
      <c r="F33" s="25"/>
      <c r="G33" s="88">
        <f>G34+G35+G36</f>
        <v>1205.5759999999998</v>
      </c>
      <c r="H33" s="88">
        <f>H34+H36+H35</f>
        <v>467.3</v>
      </c>
      <c r="I33" s="88">
        <f>I34+I36+I35</f>
        <v>572.20000000000005</v>
      </c>
    </row>
    <row r="34" spans="1:9" s="29" customFormat="1" ht="78.75">
      <c r="A34" s="86" t="s">
        <v>51</v>
      </c>
      <c r="B34" s="21">
        <v>914</v>
      </c>
      <c r="C34" s="25" t="s">
        <v>6</v>
      </c>
      <c r="D34" s="25" t="s">
        <v>11</v>
      </c>
      <c r="E34" s="25" t="s">
        <v>52</v>
      </c>
      <c r="F34" s="25" t="s">
        <v>9</v>
      </c>
      <c r="G34" s="88">
        <v>137.40899999999999</v>
      </c>
      <c r="H34" s="88">
        <v>2.5</v>
      </c>
      <c r="I34" s="88">
        <v>2.8</v>
      </c>
    </row>
    <row r="35" spans="1:9" s="29" customFormat="1" ht="63">
      <c r="A35" s="30" t="s">
        <v>53</v>
      </c>
      <c r="B35" s="21">
        <v>914</v>
      </c>
      <c r="C35" s="25" t="s">
        <v>6</v>
      </c>
      <c r="D35" s="25" t="s">
        <v>11</v>
      </c>
      <c r="E35" s="25" t="s">
        <v>52</v>
      </c>
      <c r="F35" s="25" t="s">
        <v>19</v>
      </c>
      <c r="G35" s="287">
        <f>1066.367</f>
        <v>1066.367</v>
      </c>
      <c r="H35" s="88">
        <v>463</v>
      </c>
      <c r="I35" s="88">
        <v>567.6</v>
      </c>
    </row>
    <row r="36" spans="1:9" s="29" customFormat="1" ht="63">
      <c r="A36" s="30" t="s">
        <v>54</v>
      </c>
      <c r="B36" s="21">
        <v>914</v>
      </c>
      <c r="C36" s="25" t="s">
        <v>6</v>
      </c>
      <c r="D36" s="25" t="s">
        <v>11</v>
      </c>
      <c r="E36" s="25" t="s">
        <v>52</v>
      </c>
      <c r="F36" s="25" t="s">
        <v>10</v>
      </c>
      <c r="G36" s="88">
        <f>1.8</f>
        <v>1.8</v>
      </c>
      <c r="H36" s="88">
        <v>1.8</v>
      </c>
      <c r="I36" s="88">
        <v>1.8</v>
      </c>
    </row>
    <row r="37" spans="1:9" s="29" customFormat="1" ht="47.25">
      <c r="A37" s="84" t="s">
        <v>158</v>
      </c>
      <c r="B37" s="46">
        <v>914</v>
      </c>
      <c r="C37" s="47" t="s">
        <v>153</v>
      </c>
      <c r="D37" s="47"/>
      <c r="E37" s="47"/>
      <c r="F37" s="47"/>
      <c r="G37" s="224">
        <f t="shared" ref="G37:I41" si="3">G38</f>
        <v>2903.6</v>
      </c>
      <c r="H37" s="224">
        <f t="shared" si="3"/>
        <v>725.9</v>
      </c>
      <c r="I37" s="224">
        <f t="shared" si="3"/>
        <v>725.9</v>
      </c>
    </row>
    <row r="38" spans="1:9" s="29" customFormat="1" ht="15.75">
      <c r="A38" s="84" t="s">
        <v>159</v>
      </c>
      <c r="B38" s="99">
        <v>914</v>
      </c>
      <c r="C38" s="103" t="s">
        <v>153</v>
      </c>
      <c r="D38" s="103" t="s">
        <v>6</v>
      </c>
      <c r="E38" s="103"/>
      <c r="F38" s="103"/>
      <c r="G38" s="223">
        <f t="shared" si="3"/>
        <v>2903.6</v>
      </c>
      <c r="H38" s="223">
        <f t="shared" si="3"/>
        <v>725.9</v>
      </c>
      <c r="I38" s="223">
        <f t="shared" si="3"/>
        <v>725.9</v>
      </c>
    </row>
    <row r="39" spans="1:9" s="29" customFormat="1" ht="63">
      <c r="A39" s="176" t="s">
        <v>117</v>
      </c>
      <c r="B39" s="21">
        <v>914</v>
      </c>
      <c r="C39" s="25" t="s">
        <v>153</v>
      </c>
      <c r="D39" s="25" t="s">
        <v>6</v>
      </c>
      <c r="E39" s="25" t="s">
        <v>156</v>
      </c>
      <c r="F39" s="25"/>
      <c r="G39" s="88">
        <f t="shared" si="3"/>
        <v>2903.6</v>
      </c>
      <c r="H39" s="88">
        <f t="shared" si="3"/>
        <v>725.9</v>
      </c>
      <c r="I39" s="88">
        <f t="shared" si="3"/>
        <v>725.9</v>
      </c>
    </row>
    <row r="40" spans="1:9" s="29" customFormat="1" ht="47.25">
      <c r="A40" s="211" t="s">
        <v>162</v>
      </c>
      <c r="B40" s="21">
        <v>914</v>
      </c>
      <c r="C40" s="25" t="s">
        <v>153</v>
      </c>
      <c r="D40" s="25" t="s">
        <v>6</v>
      </c>
      <c r="E40" s="25" t="s">
        <v>157</v>
      </c>
      <c r="F40" s="25"/>
      <c r="G40" s="88">
        <f t="shared" si="3"/>
        <v>2903.6</v>
      </c>
      <c r="H40" s="88">
        <f t="shared" si="3"/>
        <v>725.9</v>
      </c>
      <c r="I40" s="88">
        <f t="shared" si="3"/>
        <v>725.9</v>
      </c>
    </row>
    <row r="41" spans="1:9" s="29" customFormat="1" ht="63">
      <c r="A41" s="211" t="s">
        <v>160</v>
      </c>
      <c r="B41" s="21">
        <v>914</v>
      </c>
      <c r="C41" s="25" t="s">
        <v>153</v>
      </c>
      <c r="D41" s="25" t="s">
        <v>6</v>
      </c>
      <c r="E41" s="25" t="s">
        <v>154</v>
      </c>
      <c r="F41" s="25"/>
      <c r="G41" s="88">
        <f t="shared" si="3"/>
        <v>2903.6</v>
      </c>
      <c r="H41" s="88">
        <f t="shared" si="3"/>
        <v>725.9</v>
      </c>
      <c r="I41" s="88">
        <f t="shared" si="3"/>
        <v>725.9</v>
      </c>
    </row>
    <row r="42" spans="1:9" s="29" customFormat="1" ht="63">
      <c r="A42" s="212" t="s">
        <v>161</v>
      </c>
      <c r="B42" s="21">
        <v>914</v>
      </c>
      <c r="C42" s="25" t="s">
        <v>153</v>
      </c>
      <c r="D42" s="25" t="s">
        <v>6</v>
      </c>
      <c r="E42" s="25" t="s">
        <v>155</v>
      </c>
      <c r="F42" s="25" t="s">
        <v>19</v>
      </c>
      <c r="G42" s="88">
        <v>2903.6</v>
      </c>
      <c r="H42" s="88">
        <f>G42/4</f>
        <v>725.9</v>
      </c>
      <c r="I42" s="88">
        <f>H42</f>
        <v>725.9</v>
      </c>
    </row>
    <row r="43" spans="1:9" s="91" customFormat="1" ht="15.75">
      <c r="A43" s="225" t="s">
        <v>23</v>
      </c>
      <c r="B43" s="46">
        <v>914</v>
      </c>
      <c r="C43" s="47" t="s">
        <v>12</v>
      </c>
      <c r="D43" s="47"/>
      <c r="E43" s="47"/>
      <c r="F43" s="47"/>
      <c r="G43" s="224">
        <f t="shared" ref="G43:I46" si="4">G44</f>
        <v>163</v>
      </c>
      <c r="H43" s="224">
        <f>H44</f>
        <v>177.9</v>
      </c>
      <c r="I43" s="224">
        <f t="shared" si="4"/>
        <v>184.1</v>
      </c>
    </row>
    <row r="44" spans="1:9" s="107" customFormat="1" ht="31.5">
      <c r="A44" s="226" t="s">
        <v>56</v>
      </c>
      <c r="B44" s="99">
        <v>914</v>
      </c>
      <c r="C44" s="103" t="s">
        <v>12</v>
      </c>
      <c r="D44" s="103" t="s">
        <v>13</v>
      </c>
      <c r="E44" s="103"/>
      <c r="F44" s="103"/>
      <c r="G44" s="223">
        <f t="shared" si="4"/>
        <v>163</v>
      </c>
      <c r="H44" s="223">
        <f t="shared" si="4"/>
        <v>177.9</v>
      </c>
      <c r="I44" s="223">
        <f t="shared" si="4"/>
        <v>184.1</v>
      </c>
    </row>
    <row r="45" spans="1:9" s="107" customFormat="1" ht="63">
      <c r="A45" s="24" t="s">
        <v>117</v>
      </c>
      <c r="B45" s="21">
        <v>914</v>
      </c>
      <c r="C45" s="25" t="s">
        <v>12</v>
      </c>
      <c r="D45" s="25" t="s">
        <v>13</v>
      </c>
      <c r="E45" s="26" t="s">
        <v>41</v>
      </c>
      <c r="F45" s="25"/>
      <c r="G45" s="88">
        <f t="shared" si="4"/>
        <v>163</v>
      </c>
      <c r="H45" s="88">
        <f t="shared" si="4"/>
        <v>177.9</v>
      </c>
      <c r="I45" s="88">
        <f t="shared" si="4"/>
        <v>184.1</v>
      </c>
    </row>
    <row r="46" spans="1:9" s="107" customFormat="1" ht="47.25">
      <c r="A46" s="24" t="s">
        <v>42</v>
      </c>
      <c r="B46" s="85">
        <v>914</v>
      </c>
      <c r="C46" s="25" t="s">
        <v>12</v>
      </c>
      <c r="D46" s="25" t="s">
        <v>13</v>
      </c>
      <c r="E46" s="25" t="s">
        <v>43</v>
      </c>
      <c r="F46" s="25"/>
      <c r="G46" s="88">
        <f t="shared" si="4"/>
        <v>163</v>
      </c>
      <c r="H46" s="88">
        <f t="shared" si="4"/>
        <v>177.9</v>
      </c>
      <c r="I46" s="88">
        <f t="shared" si="4"/>
        <v>184.1</v>
      </c>
    </row>
    <row r="47" spans="1:9" s="107" customFormat="1" ht="141.75">
      <c r="A47" s="30" t="s">
        <v>120</v>
      </c>
      <c r="B47" s="21">
        <v>914</v>
      </c>
      <c r="C47" s="25" t="s">
        <v>12</v>
      </c>
      <c r="D47" s="25" t="s">
        <v>13</v>
      </c>
      <c r="E47" s="25" t="s">
        <v>55</v>
      </c>
      <c r="F47" s="25"/>
      <c r="G47" s="88">
        <f>G48+G49</f>
        <v>163</v>
      </c>
      <c r="H47" s="88">
        <f>H48+H49</f>
        <v>177.9</v>
      </c>
      <c r="I47" s="88">
        <f>I48+I49</f>
        <v>184.1</v>
      </c>
    </row>
    <row r="48" spans="1:9" s="29" customFormat="1" ht="225" customHeight="1">
      <c r="A48" s="24" t="s">
        <v>57</v>
      </c>
      <c r="B48" s="21">
        <v>914</v>
      </c>
      <c r="C48" s="25" t="s">
        <v>12</v>
      </c>
      <c r="D48" s="25" t="s">
        <v>13</v>
      </c>
      <c r="E48" s="26" t="s">
        <v>58</v>
      </c>
      <c r="F48" s="25" t="s">
        <v>8</v>
      </c>
      <c r="G48" s="88">
        <v>144</v>
      </c>
      <c r="H48" s="227">
        <v>160.1</v>
      </c>
      <c r="I48" s="88">
        <v>165.7</v>
      </c>
    </row>
    <row r="49" spans="1:9" s="29" customFormat="1" ht="110.25">
      <c r="A49" s="24" t="s">
        <v>94</v>
      </c>
      <c r="B49" s="21">
        <v>914</v>
      </c>
      <c r="C49" s="25" t="s">
        <v>12</v>
      </c>
      <c r="D49" s="25" t="s">
        <v>13</v>
      </c>
      <c r="E49" s="26" t="s">
        <v>58</v>
      </c>
      <c r="F49" s="25" t="s">
        <v>9</v>
      </c>
      <c r="G49" s="88">
        <v>19</v>
      </c>
      <c r="H49" s="227">
        <v>17.8</v>
      </c>
      <c r="I49" s="88">
        <v>18.399999999999999</v>
      </c>
    </row>
    <row r="50" spans="1:9" s="29" customFormat="1" ht="63">
      <c r="A50" s="45" t="s">
        <v>28</v>
      </c>
      <c r="B50" s="46">
        <v>914</v>
      </c>
      <c r="C50" s="47" t="s">
        <v>13</v>
      </c>
      <c r="D50" s="47"/>
      <c r="E50" s="48"/>
      <c r="F50" s="47"/>
      <c r="G50" s="224" t="str">
        <f>G51</f>
        <v>306,841</v>
      </c>
      <c r="H50" s="224">
        <f>H51</f>
        <v>31.6</v>
      </c>
      <c r="I50" s="224">
        <f>I51</f>
        <v>31.9</v>
      </c>
    </row>
    <row r="51" spans="1:9" s="29" customFormat="1" ht="78.75">
      <c r="A51" s="98" t="s">
        <v>113</v>
      </c>
      <c r="B51" s="99">
        <v>914</v>
      </c>
      <c r="C51" s="103" t="s">
        <v>13</v>
      </c>
      <c r="D51" s="103" t="s">
        <v>112</v>
      </c>
      <c r="E51" s="104"/>
      <c r="F51" s="103"/>
      <c r="G51" s="224" t="str">
        <f t="shared" ref="G51:I54" si="5">G52</f>
        <v>306,841</v>
      </c>
      <c r="H51" s="224">
        <f t="shared" si="5"/>
        <v>31.6</v>
      </c>
      <c r="I51" s="224">
        <f t="shared" si="5"/>
        <v>31.9</v>
      </c>
    </row>
    <row r="52" spans="1:9" s="29" customFormat="1" ht="63">
      <c r="A52" s="24" t="s">
        <v>117</v>
      </c>
      <c r="B52" s="21">
        <v>914</v>
      </c>
      <c r="C52" s="25" t="s">
        <v>13</v>
      </c>
      <c r="D52" s="25" t="s">
        <v>112</v>
      </c>
      <c r="E52" s="26" t="s">
        <v>41</v>
      </c>
      <c r="F52" s="25"/>
      <c r="G52" s="88" t="str">
        <f t="shared" si="5"/>
        <v>306,841</v>
      </c>
      <c r="H52" s="88">
        <f t="shared" si="5"/>
        <v>31.6</v>
      </c>
      <c r="I52" s="88">
        <f t="shared" si="5"/>
        <v>31.9</v>
      </c>
    </row>
    <row r="53" spans="1:9" s="29" customFormat="1" ht="78.75">
      <c r="A53" s="24" t="s">
        <v>121</v>
      </c>
      <c r="B53" s="85">
        <v>914</v>
      </c>
      <c r="C53" s="25" t="s">
        <v>13</v>
      </c>
      <c r="D53" s="25" t="s">
        <v>112</v>
      </c>
      <c r="E53" s="25" t="s">
        <v>61</v>
      </c>
      <c r="F53" s="25"/>
      <c r="G53" s="88" t="str">
        <f t="shared" si="5"/>
        <v>306,841</v>
      </c>
      <c r="H53" s="88">
        <f t="shared" si="5"/>
        <v>31.6</v>
      </c>
      <c r="I53" s="88">
        <f t="shared" si="5"/>
        <v>31.9</v>
      </c>
    </row>
    <row r="54" spans="1:9" s="29" customFormat="1" ht="63">
      <c r="A54" s="228" t="s">
        <v>60</v>
      </c>
      <c r="B54" s="21">
        <v>914</v>
      </c>
      <c r="C54" s="25" t="s">
        <v>62</v>
      </c>
      <c r="D54" s="25" t="s">
        <v>112</v>
      </c>
      <c r="E54" s="26" t="s">
        <v>64</v>
      </c>
      <c r="F54" s="25"/>
      <c r="G54" s="88" t="str">
        <f t="shared" si="5"/>
        <v>306,841</v>
      </c>
      <c r="H54" s="88">
        <f t="shared" si="5"/>
        <v>31.6</v>
      </c>
      <c r="I54" s="88">
        <f t="shared" si="5"/>
        <v>31.9</v>
      </c>
    </row>
    <row r="55" spans="1:9" s="29" customFormat="1" ht="112.5" customHeight="1">
      <c r="A55" s="228" t="s">
        <v>66</v>
      </c>
      <c r="B55" s="21">
        <v>914</v>
      </c>
      <c r="C55" s="25" t="s">
        <v>13</v>
      </c>
      <c r="D55" s="25" t="s">
        <v>112</v>
      </c>
      <c r="E55" s="26" t="s">
        <v>63</v>
      </c>
      <c r="F55" s="25" t="s">
        <v>9</v>
      </c>
      <c r="G55" s="97" t="s">
        <v>186</v>
      </c>
      <c r="H55" s="88">
        <v>31.6</v>
      </c>
      <c r="I55" s="88">
        <v>31.9</v>
      </c>
    </row>
    <row r="56" spans="1:9" s="29" customFormat="1" ht="19.5" customHeight="1">
      <c r="A56" s="277" t="s">
        <v>143</v>
      </c>
      <c r="B56" s="46">
        <v>914</v>
      </c>
      <c r="C56" s="47" t="s">
        <v>7</v>
      </c>
      <c r="D56" s="47"/>
      <c r="E56" s="48"/>
      <c r="F56" s="47"/>
      <c r="G56" s="224">
        <f>G57</f>
        <v>1098.5999999999999</v>
      </c>
      <c r="H56" s="224">
        <v>0</v>
      </c>
      <c r="I56" s="224">
        <v>0</v>
      </c>
    </row>
    <row r="57" spans="1:9" s="29" customFormat="1" ht="18" customHeight="1">
      <c r="A57" s="229" t="s">
        <v>144</v>
      </c>
      <c r="B57" s="238">
        <v>914</v>
      </c>
      <c r="C57" s="239" t="s">
        <v>7</v>
      </c>
      <c r="D57" s="239" t="s">
        <v>14</v>
      </c>
      <c r="E57" s="240"/>
      <c r="F57" s="100"/>
      <c r="G57" s="230">
        <f>G58</f>
        <v>1098.5999999999999</v>
      </c>
      <c r="H57" s="230">
        <v>0</v>
      </c>
      <c r="I57" s="230">
        <v>0</v>
      </c>
    </row>
    <row r="58" spans="1:9" s="29" customFormat="1" ht="66" customHeight="1">
      <c r="A58" s="24" t="s">
        <v>117</v>
      </c>
      <c r="B58" s="241">
        <v>914</v>
      </c>
      <c r="C58" s="242" t="s">
        <v>7</v>
      </c>
      <c r="D58" s="242" t="s">
        <v>14</v>
      </c>
      <c r="E58" s="243" t="s">
        <v>41</v>
      </c>
      <c r="F58" s="25"/>
      <c r="G58" s="88">
        <f>G59</f>
        <v>1098.5999999999999</v>
      </c>
      <c r="H58" s="88">
        <v>0</v>
      </c>
      <c r="I58" s="88">
        <v>0</v>
      </c>
    </row>
    <row r="59" spans="1:9" s="29" customFormat="1" ht="80.25" customHeight="1">
      <c r="A59" s="228" t="s">
        <v>122</v>
      </c>
      <c r="B59" s="241">
        <v>914</v>
      </c>
      <c r="C59" s="242" t="s">
        <v>7</v>
      </c>
      <c r="D59" s="242" t="s">
        <v>14</v>
      </c>
      <c r="E59" s="243" t="s">
        <v>69</v>
      </c>
      <c r="F59" s="25"/>
      <c r="G59" s="88">
        <f>G60</f>
        <v>1098.5999999999999</v>
      </c>
      <c r="H59" s="88">
        <v>0</v>
      </c>
      <c r="I59" s="88">
        <v>0</v>
      </c>
    </row>
    <row r="60" spans="1:9" s="29" customFormat="1" ht="78.75" customHeight="1">
      <c r="A60" s="228" t="s">
        <v>145</v>
      </c>
      <c r="B60" s="241">
        <v>914</v>
      </c>
      <c r="C60" s="242" t="s">
        <v>7</v>
      </c>
      <c r="D60" s="242" t="s">
        <v>14</v>
      </c>
      <c r="E60" s="243" t="s">
        <v>146</v>
      </c>
      <c r="F60" s="25"/>
      <c r="G60" s="88">
        <f>G61</f>
        <v>1098.5999999999999</v>
      </c>
      <c r="H60" s="88">
        <v>0</v>
      </c>
      <c r="I60" s="88">
        <v>0</v>
      </c>
    </row>
    <row r="61" spans="1:9" s="29" customFormat="1" ht="99" customHeight="1">
      <c r="A61" s="228" t="s">
        <v>147</v>
      </c>
      <c r="B61" s="241">
        <v>914</v>
      </c>
      <c r="C61" s="242" t="s">
        <v>7</v>
      </c>
      <c r="D61" s="242" t="s">
        <v>14</v>
      </c>
      <c r="E61" s="243" t="s">
        <v>173</v>
      </c>
      <c r="F61" s="25" t="s">
        <v>9</v>
      </c>
      <c r="G61" s="88">
        <v>1098.5999999999999</v>
      </c>
      <c r="H61" s="88">
        <v>0</v>
      </c>
      <c r="I61" s="88">
        <v>0</v>
      </c>
    </row>
    <row r="62" spans="1:9" s="29" customFormat="1" ht="31.5">
      <c r="A62" s="44" t="s">
        <v>24</v>
      </c>
      <c r="B62" s="46">
        <v>914</v>
      </c>
      <c r="C62" s="47" t="s">
        <v>15</v>
      </c>
      <c r="D62" s="47"/>
      <c r="E62" s="48"/>
      <c r="F62" s="47"/>
      <c r="G62" s="231">
        <f>G63</f>
        <v>1928.1329999999998</v>
      </c>
      <c r="H62" s="232">
        <f>H63</f>
        <v>594.6</v>
      </c>
      <c r="I62" s="224">
        <f>I63</f>
        <v>606.4</v>
      </c>
    </row>
    <row r="63" spans="1:9" s="29" customFormat="1" ht="15.75">
      <c r="A63" s="108" t="s">
        <v>25</v>
      </c>
      <c r="B63" s="99">
        <v>914</v>
      </c>
      <c r="C63" s="103" t="s">
        <v>15</v>
      </c>
      <c r="D63" s="103" t="s">
        <v>13</v>
      </c>
      <c r="E63" s="104"/>
      <c r="F63" s="103"/>
      <c r="G63" s="278">
        <f>G64+G83</f>
        <v>1928.1329999999998</v>
      </c>
      <c r="H63" s="279">
        <f>H64+H83</f>
        <v>594.6</v>
      </c>
      <c r="I63" s="223">
        <f>I64+I83</f>
        <v>606.4</v>
      </c>
    </row>
    <row r="64" spans="1:9" s="29" customFormat="1" ht="63">
      <c r="A64" s="24" t="s">
        <v>117</v>
      </c>
      <c r="B64" s="21">
        <v>914</v>
      </c>
      <c r="C64" s="25" t="s">
        <v>15</v>
      </c>
      <c r="D64" s="25" t="s">
        <v>13</v>
      </c>
      <c r="E64" s="26" t="s">
        <v>41</v>
      </c>
      <c r="F64" s="25"/>
      <c r="G64" s="227">
        <f>G65+G80</f>
        <v>1928.1329999999998</v>
      </c>
      <c r="H64" s="233">
        <f>H65+H80</f>
        <v>594.6</v>
      </c>
      <c r="I64" s="88">
        <f>I65+I80</f>
        <v>606.4</v>
      </c>
    </row>
    <row r="65" spans="1:9" s="29" customFormat="1" ht="78.75">
      <c r="A65" s="228" t="s">
        <v>122</v>
      </c>
      <c r="B65" s="21">
        <v>914</v>
      </c>
      <c r="C65" s="25" t="s">
        <v>15</v>
      </c>
      <c r="D65" s="25" t="s">
        <v>13</v>
      </c>
      <c r="E65" s="26" t="s">
        <v>69</v>
      </c>
      <c r="F65" s="25"/>
      <c r="G65" s="227">
        <f>G66+G68+G73+G76+G78+G70</f>
        <v>1928.1329999999998</v>
      </c>
      <c r="H65" s="233">
        <f>H66+H68+H73+H76+H78+H70</f>
        <v>594.6</v>
      </c>
      <c r="I65" s="88">
        <f>I66+I68+I73+I76+I78+I70</f>
        <v>606.4</v>
      </c>
    </row>
    <row r="66" spans="1:9" s="29" customFormat="1" ht="47.25">
      <c r="A66" s="30" t="s">
        <v>71</v>
      </c>
      <c r="B66" s="21">
        <v>914</v>
      </c>
      <c r="C66" s="25" t="s">
        <v>15</v>
      </c>
      <c r="D66" s="25" t="s">
        <v>13</v>
      </c>
      <c r="E66" s="26" t="s">
        <v>72</v>
      </c>
      <c r="F66" s="25"/>
      <c r="G66" s="227" t="str">
        <f>G67</f>
        <v>762,375</v>
      </c>
      <c r="H66" s="233">
        <f>H67</f>
        <v>590.6</v>
      </c>
      <c r="I66" s="88">
        <f>I67</f>
        <v>602.4</v>
      </c>
    </row>
    <row r="67" spans="1:9" s="29" customFormat="1" ht="78.75">
      <c r="A67" s="30" t="s">
        <v>179</v>
      </c>
      <c r="B67" s="21">
        <v>914</v>
      </c>
      <c r="C67" s="25" t="s">
        <v>15</v>
      </c>
      <c r="D67" s="25" t="s">
        <v>13</v>
      </c>
      <c r="E67" s="26" t="s">
        <v>74</v>
      </c>
      <c r="F67" s="25" t="s">
        <v>9</v>
      </c>
      <c r="G67" s="97" t="s">
        <v>185</v>
      </c>
      <c r="H67" s="233">
        <v>590.6</v>
      </c>
      <c r="I67" s="233">
        <v>602.4</v>
      </c>
    </row>
    <row r="68" spans="1:9" s="29" customFormat="1" ht="47.25">
      <c r="A68" s="234" t="s">
        <v>75</v>
      </c>
      <c r="B68" s="21">
        <v>914</v>
      </c>
      <c r="C68" s="25" t="s">
        <v>15</v>
      </c>
      <c r="D68" s="25" t="s">
        <v>13</v>
      </c>
      <c r="E68" s="26" t="s">
        <v>76</v>
      </c>
      <c r="F68" s="25"/>
      <c r="G68" s="88">
        <f>G69</f>
        <v>2</v>
      </c>
      <c r="H68" s="88">
        <f>H69</f>
        <v>2</v>
      </c>
      <c r="I68" s="88">
        <f>I69</f>
        <v>2</v>
      </c>
    </row>
    <row r="69" spans="1:9" s="29" customFormat="1" ht="94.5">
      <c r="A69" s="87" t="s">
        <v>180</v>
      </c>
      <c r="B69" s="21">
        <v>914</v>
      </c>
      <c r="C69" s="25" t="s">
        <v>15</v>
      </c>
      <c r="D69" s="25" t="s">
        <v>13</v>
      </c>
      <c r="E69" s="26" t="s">
        <v>78</v>
      </c>
      <c r="F69" s="25" t="s">
        <v>9</v>
      </c>
      <c r="G69" s="88">
        <v>2</v>
      </c>
      <c r="H69" s="88">
        <v>2</v>
      </c>
      <c r="I69" s="88">
        <v>2</v>
      </c>
    </row>
    <row r="70" spans="1:9" s="29" customFormat="1" ht="46.5" customHeight="1">
      <c r="A70" s="234" t="s">
        <v>125</v>
      </c>
      <c r="B70" s="21">
        <v>914</v>
      </c>
      <c r="C70" s="25" t="s">
        <v>15</v>
      </c>
      <c r="D70" s="25" t="s">
        <v>13</v>
      </c>
      <c r="E70" s="26" t="s">
        <v>123</v>
      </c>
      <c r="F70" s="25"/>
      <c r="G70" s="88">
        <f>G71+G72</f>
        <v>200</v>
      </c>
      <c r="H70" s="88">
        <f>H71+H72</f>
        <v>0</v>
      </c>
      <c r="I70" s="233">
        <f>I71+I72</f>
        <v>0</v>
      </c>
    </row>
    <row r="71" spans="1:9" s="29" customFormat="1" ht="94.5">
      <c r="A71" s="87" t="s">
        <v>180</v>
      </c>
      <c r="B71" s="21">
        <v>914</v>
      </c>
      <c r="C71" s="25" t="s">
        <v>15</v>
      </c>
      <c r="D71" s="25" t="s">
        <v>13</v>
      </c>
      <c r="E71" s="26" t="s">
        <v>79</v>
      </c>
      <c r="F71" s="25" t="s">
        <v>9</v>
      </c>
      <c r="G71" s="88">
        <v>200</v>
      </c>
      <c r="H71" s="88">
        <v>0</v>
      </c>
      <c r="I71" s="233">
        <v>0</v>
      </c>
    </row>
    <row r="72" spans="1:9" s="29" customFormat="1" ht="63">
      <c r="A72" s="30" t="s">
        <v>54</v>
      </c>
      <c r="B72" s="21">
        <v>914</v>
      </c>
      <c r="C72" s="25" t="s">
        <v>15</v>
      </c>
      <c r="D72" s="25" t="s">
        <v>13</v>
      </c>
      <c r="E72" s="26" t="s">
        <v>124</v>
      </c>
      <c r="F72" s="25" t="s">
        <v>10</v>
      </c>
      <c r="G72" s="88">
        <v>0</v>
      </c>
      <c r="H72" s="88">
        <v>0</v>
      </c>
      <c r="I72" s="88">
        <v>0</v>
      </c>
    </row>
    <row r="73" spans="1:9" s="29" customFormat="1" ht="56.25" customHeight="1">
      <c r="A73" s="234" t="s">
        <v>139</v>
      </c>
      <c r="B73" s="21">
        <v>914</v>
      </c>
      <c r="C73" s="25" t="s">
        <v>15</v>
      </c>
      <c r="D73" s="25" t="s">
        <v>13</v>
      </c>
      <c r="E73" s="121" t="s">
        <v>70</v>
      </c>
      <c r="F73" s="25"/>
      <c r="G73" s="88">
        <f>G74+G75</f>
        <v>674.66899999999998</v>
      </c>
      <c r="H73" s="88">
        <f>H74</f>
        <v>0</v>
      </c>
      <c r="I73" s="88">
        <f>I74</f>
        <v>0</v>
      </c>
    </row>
    <row r="74" spans="1:9" s="29" customFormat="1" ht="90">
      <c r="A74" s="280" t="s">
        <v>181</v>
      </c>
      <c r="B74" s="85">
        <v>914</v>
      </c>
      <c r="C74" s="25" t="s">
        <v>15</v>
      </c>
      <c r="D74" s="144" t="s">
        <v>13</v>
      </c>
      <c r="E74" s="138" t="s">
        <v>178</v>
      </c>
      <c r="F74" s="281" t="s">
        <v>9</v>
      </c>
      <c r="G74" s="88">
        <f>201.45+201.45</f>
        <v>402.9</v>
      </c>
      <c r="H74" s="88">
        <v>0</v>
      </c>
      <c r="I74" s="88">
        <v>0</v>
      </c>
    </row>
    <row r="75" spans="1:9" s="29" customFormat="1" ht="90">
      <c r="A75" s="280" t="s">
        <v>182</v>
      </c>
      <c r="B75" s="85">
        <v>914</v>
      </c>
      <c r="C75" s="25" t="s">
        <v>15</v>
      </c>
      <c r="D75" s="144" t="s">
        <v>13</v>
      </c>
      <c r="E75" s="138" t="s">
        <v>79</v>
      </c>
      <c r="F75" s="281" t="s">
        <v>9</v>
      </c>
      <c r="G75" s="88">
        <v>271.76900000000001</v>
      </c>
      <c r="H75" s="88">
        <v>0</v>
      </c>
      <c r="I75" s="88">
        <v>0</v>
      </c>
    </row>
    <row r="76" spans="1:9" s="29" customFormat="1" ht="63">
      <c r="A76" s="246" t="s">
        <v>80</v>
      </c>
      <c r="B76" s="21">
        <v>914</v>
      </c>
      <c r="C76" s="25" t="s">
        <v>15</v>
      </c>
      <c r="D76" s="25" t="s">
        <v>13</v>
      </c>
      <c r="E76" s="138" t="s">
        <v>81</v>
      </c>
      <c r="F76" s="25"/>
      <c r="G76" s="97">
        <f>G77</f>
        <v>289.089</v>
      </c>
      <c r="H76" s="88">
        <f>H77</f>
        <v>2</v>
      </c>
      <c r="I76" s="88">
        <f>I77</f>
        <v>2</v>
      </c>
    </row>
    <row r="77" spans="1:9" s="29" customFormat="1" ht="94.5">
      <c r="A77" s="87" t="s">
        <v>77</v>
      </c>
      <c r="B77" s="21">
        <v>914</v>
      </c>
      <c r="C77" s="25" t="s">
        <v>15</v>
      </c>
      <c r="D77" s="25" t="s">
        <v>13</v>
      </c>
      <c r="E77" s="26" t="s">
        <v>82</v>
      </c>
      <c r="F77" s="25" t="s">
        <v>9</v>
      </c>
      <c r="G77" s="97">
        <v>289.089</v>
      </c>
      <c r="H77" s="88">
        <v>2</v>
      </c>
      <c r="I77" s="88">
        <v>2</v>
      </c>
    </row>
    <row r="78" spans="1:9" s="29" customFormat="1" ht="78.75">
      <c r="A78" s="234" t="s">
        <v>140</v>
      </c>
      <c r="B78" s="21">
        <v>914</v>
      </c>
      <c r="C78" s="25" t="s">
        <v>15</v>
      </c>
      <c r="D78" s="25" t="s">
        <v>13</v>
      </c>
      <c r="E78" s="26" t="s">
        <v>83</v>
      </c>
      <c r="F78" s="25"/>
      <c r="G78" s="88">
        <f>G79</f>
        <v>0</v>
      </c>
      <c r="H78" s="88">
        <f>H79</f>
        <v>0</v>
      </c>
      <c r="I78" s="88">
        <f>I79</f>
        <v>0</v>
      </c>
    </row>
    <row r="79" spans="1:9" s="29" customFormat="1" ht="94.5">
      <c r="A79" s="87" t="s">
        <v>77</v>
      </c>
      <c r="B79" s="21">
        <v>914</v>
      </c>
      <c r="C79" s="25" t="s">
        <v>15</v>
      </c>
      <c r="D79" s="25" t="s">
        <v>13</v>
      </c>
      <c r="E79" s="26" t="s">
        <v>84</v>
      </c>
      <c r="F79" s="25" t="s">
        <v>9</v>
      </c>
      <c r="G79" s="88">
        <v>0</v>
      </c>
      <c r="H79" s="88">
        <v>0</v>
      </c>
      <c r="I79" s="88">
        <v>0</v>
      </c>
    </row>
    <row r="80" spans="1:9" s="29" customFormat="1" ht="102" customHeight="1">
      <c r="A80" s="109" t="s">
        <v>119</v>
      </c>
      <c r="B80" s="85">
        <v>914</v>
      </c>
      <c r="C80" s="25" t="s">
        <v>15</v>
      </c>
      <c r="D80" s="25" t="s">
        <v>13</v>
      </c>
      <c r="E80" s="26" t="s">
        <v>89</v>
      </c>
      <c r="F80" s="25"/>
      <c r="G80" s="88">
        <f t="shared" ref="G80:I81" si="6">G81</f>
        <v>0</v>
      </c>
      <c r="H80" s="88">
        <f t="shared" si="6"/>
        <v>0</v>
      </c>
      <c r="I80" s="88">
        <f t="shared" si="6"/>
        <v>0</v>
      </c>
    </row>
    <row r="81" spans="1:9" s="29" customFormat="1" ht="63">
      <c r="A81" s="109" t="s">
        <v>92</v>
      </c>
      <c r="B81" s="85">
        <v>914</v>
      </c>
      <c r="C81" s="25" t="s">
        <v>15</v>
      </c>
      <c r="D81" s="25" t="s">
        <v>13</v>
      </c>
      <c r="E81" s="26" t="s">
        <v>91</v>
      </c>
      <c r="F81" s="25"/>
      <c r="G81" s="88">
        <f t="shared" si="6"/>
        <v>0</v>
      </c>
      <c r="H81" s="88">
        <f t="shared" si="6"/>
        <v>0</v>
      </c>
      <c r="I81" s="88">
        <f t="shared" si="6"/>
        <v>0</v>
      </c>
    </row>
    <row r="82" spans="1:9" s="29" customFormat="1" ht="78.75">
      <c r="A82" s="234" t="s">
        <v>179</v>
      </c>
      <c r="B82" s="85">
        <v>914</v>
      </c>
      <c r="C82" s="25" t="s">
        <v>15</v>
      </c>
      <c r="D82" s="25" t="s">
        <v>13</v>
      </c>
      <c r="E82" s="26" t="s">
        <v>93</v>
      </c>
      <c r="F82" s="25" t="s">
        <v>9</v>
      </c>
      <c r="G82" s="88">
        <v>0</v>
      </c>
      <c r="H82" s="88">
        <v>0</v>
      </c>
      <c r="I82" s="88">
        <v>0</v>
      </c>
    </row>
    <row r="83" spans="1:9" s="29" customFormat="1" ht="78.75">
      <c r="A83" s="176" t="s">
        <v>134</v>
      </c>
      <c r="B83" s="85">
        <v>914</v>
      </c>
      <c r="C83" s="25" t="s">
        <v>15</v>
      </c>
      <c r="D83" s="25" t="s">
        <v>13</v>
      </c>
      <c r="E83" s="26" t="s">
        <v>136</v>
      </c>
      <c r="F83" s="25"/>
      <c r="G83" s="88">
        <f t="shared" ref="G83:I84" si="7">G84</f>
        <v>0</v>
      </c>
      <c r="H83" s="88">
        <f t="shared" si="7"/>
        <v>0</v>
      </c>
      <c r="I83" s="88">
        <f t="shared" si="7"/>
        <v>0</v>
      </c>
    </row>
    <row r="84" spans="1:9" s="29" customFormat="1" ht="78.75">
      <c r="A84" s="211" t="s">
        <v>138</v>
      </c>
      <c r="B84" s="85">
        <v>914</v>
      </c>
      <c r="C84" s="25" t="s">
        <v>15</v>
      </c>
      <c r="D84" s="25" t="s">
        <v>13</v>
      </c>
      <c r="E84" s="26" t="s">
        <v>137</v>
      </c>
      <c r="F84" s="25"/>
      <c r="G84" s="88">
        <f t="shared" si="7"/>
        <v>0</v>
      </c>
      <c r="H84" s="88">
        <f t="shared" si="7"/>
        <v>0</v>
      </c>
      <c r="I84" s="88">
        <f t="shared" si="7"/>
        <v>0</v>
      </c>
    </row>
    <row r="85" spans="1:9" s="29" customFormat="1" ht="129.75" customHeight="1">
      <c r="A85" s="211" t="s">
        <v>135</v>
      </c>
      <c r="B85" s="85">
        <v>914</v>
      </c>
      <c r="C85" s="25" t="s">
        <v>15</v>
      </c>
      <c r="D85" s="25" t="s">
        <v>13</v>
      </c>
      <c r="E85" s="26" t="s">
        <v>133</v>
      </c>
      <c r="F85" s="25" t="s">
        <v>9</v>
      </c>
      <c r="G85" s="88">
        <v>0</v>
      </c>
      <c r="H85" s="88">
        <v>0</v>
      </c>
      <c r="I85" s="88">
        <v>0</v>
      </c>
    </row>
    <row r="86" spans="1:9" s="29" customFormat="1" ht="15.75">
      <c r="A86" s="110" t="s">
        <v>26</v>
      </c>
      <c r="B86" s="111">
        <v>914</v>
      </c>
      <c r="C86" s="47" t="s">
        <v>16</v>
      </c>
      <c r="D86" s="47"/>
      <c r="E86" s="48"/>
      <c r="F86" s="47"/>
      <c r="G86" s="224">
        <f t="shared" ref="G86:I90" si="8">G87</f>
        <v>105.5</v>
      </c>
      <c r="H86" s="224">
        <f t="shared" si="8"/>
        <v>109.3</v>
      </c>
      <c r="I86" s="224">
        <f t="shared" si="8"/>
        <v>113.2</v>
      </c>
    </row>
    <row r="87" spans="1:9" s="29" customFormat="1" ht="15.75">
      <c r="A87" s="112" t="s">
        <v>36</v>
      </c>
      <c r="B87" s="106">
        <v>914</v>
      </c>
      <c r="C87" s="103" t="s">
        <v>16</v>
      </c>
      <c r="D87" s="103" t="s">
        <v>6</v>
      </c>
      <c r="E87" s="104"/>
      <c r="F87" s="103"/>
      <c r="G87" s="223">
        <f t="shared" si="8"/>
        <v>105.5</v>
      </c>
      <c r="H87" s="223">
        <f t="shared" si="8"/>
        <v>109.3</v>
      </c>
      <c r="I87" s="223">
        <f t="shared" si="8"/>
        <v>113.2</v>
      </c>
    </row>
    <row r="88" spans="1:9" s="29" customFormat="1" ht="63">
      <c r="A88" s="24" t="s">
        <v>117</v>
      </c>
      <c r="B88" s="85">
        <v>914</v>
      </c>
      <c r="C88" s="25" t="s">
        <v>16</v>
      </c>
      <c r="D88" s="25" t="s">
        <v>6</v>
      </c>
      <c r="E88" s="26" t="s">
        <v>41</v>
      </c>
      <c r="F88" s="25"/>
      <c r="G88" s="88">
        <f t="shared" si="8"/>
        <v>105.5</v>
      </c>
      <c r="H88" s="88">
        <f t="shared" si="8"/>
        <v>109.3</v>
      </c>
      <c r="I88" s="88">
        <f t="shared" si="8"/>
        <v>113.2</v>
      </c>
    </row>
    <row r="89" spans="1:9" s="29" customFormat="1" ht="47.25">
      <c r="A89" s="24" t="s">
        <v>42</v>
      </c>
      <c r="B89" s="97" t="s">
        <v>32</v>
      </c>
      <c r="C89" s="25" t="s">
        <v>16</v>
      </c>
      <c r="D89" s="25" t="s">
        <v>6</v>
      </c>
      <c r="E89" s="25" t="s">
        <v>43</v>
      </c>
      <c r="F89" s="25"/>
      <c r="G89" s="88">
        <f t="shared" si="8"/>
        <v>105.5</v>
      </c>
      <c r="H89" s="88">
        <f t="shared" si="8"/>
        <v>109.3</v>
      </c>
      <c r="I89" s="88">
        <f t="shared" si="8"/>
        <v>113.2</v>
      </c>
    </row>
    <row r="90" spans="1:9" s="29" customFormat="1" ht="141.75">
      <c r="A90" s="109" t="s">
        <v>126</v>
      </c>
      <c r="B90" s="85">
        <v>914</v>
      </c>
      <c r="C90" s="25" t="s">
        <v>16</v>
      </c>
      <c r="D90" s="25" t="s">
        <v>6</v>
      </c>
      <c r="E90" s="26" t="s">
        <v>55</v>
      </c>
      <c r="F90" s="25"/>
      <c r="G90" s="88">
        <f t="shared" si="8"/>
        <v>105.5</v>
      </c>
      <c r="H90" s="88">
        <f t="shared" si="8"/>
        <v>109.3</v>
      </c>
      <c r="I90" s="88">
        <f t="shared" si="8"/>
        <v>113.2</v>
      </c>
    </row>
    <row r="91" spans="1:9" s="29" customFormat="1" ht="63">
      <c r="A91" s="109" t="s">
        <v>85</v>
      </c>
      <c r="B91" s="85">
        <v>914</v>
      </c>
      <c r="C91" s="25" t="s">
        <v>16</v>
      </c>
      <c r="D91" s="25" t="s">
        <v>6</v>
      </c>
      <c r="E91" s="26" t="s">
        <v>86</v>
      </c>
      <c r="F91" s="25" t="s">
        <v>17</v>
      </c>
      <c r="G91" s="88">
        <v>105.5</v>
      </c>
      <c r="H91" s="88">
        <v>109.3</v>
      </c>
      <c r="I91" s="88">
        <v>113.2</v>
      </c>
    </row>
    <row r="92" spans="1:9" s="29" customFormat="1" ht="47.25">
      <c r="A92" s="84" t="s">
        <v>37</v>
      </c>
      <c r="B92" s="115">
        <v>914</v>
      </c>
      <c r="C92" s="94" t="s">
        <v>11</v>
      </c>
      <c r="D92" s="94"/>
      <c r="E92" s="48"/>
      <c r="F92" s="94"/>
      <c r="G92" s="235">
        <f t="shared" ref="G92:I96" si="9">G93</f>
        <v>0.5</v>
      </c>
      <c r="H92" s="235">
        <f t="shared" si="9"/>
        <v>0.5</v>
      </c>
      <c r="I92" s="235">
        <f t="shared" si="9"/>
        <v>0</v>
      </c>
    </row>
    <row r="93" spans="1:9" s="29" customFormat="1" ht="52.5" customHeight="1">
      <c r="A93" s="113" t="s">
        <v>38</v>
      </c>
      <c r="B93" s="116">
        <v>914</v>
      </c>
      <c r="C93" s="117" t="s">
        <v>11</v>
      </c>
      <c r="D93" s="117" t="s">
        <v>6</v>
      </c>
      <c r="E93" s="104"/>
      <c r="F93" s="117"/>
      <c r="G93" s="236">
        <f t="shared" si="9"/>
        <v>0.5</v>
      </c>
      <c r="H93" s="236">
        <f t="shared" si="9"/>
        <v>0.5</v>
      </c>
      <c r="I93" s="236">
        <f t="shared" si="9"/>
        <v>0</v>
      </c>
    </row>
    <row r="94" spans="1:9" s="29" customFormat="1" ht="63">
      <c r="A94" s="24" t="s">
        <v>127</v>
      </c>
      <c r="B94" s="85">
        <v>914</v>
      </c>
      <c r="C94" s="25" t="s">
        <v>11</v>
      </c>
      <c r="D94" s="25" t="s">
        <v>6</v>
      </c>
      <c r="E94" s="26" t="s">
        <v>41</v>
      </c>
      <c r="F94" s="237"/>
      <c r="G94" s="53">
        <f t="shared" si="9"/>
        <v>0.5</v>
      </c>
      <c r="H94" s="53">
        <f t="shared" si="9"/>
        <v>0.5</v>
      </c>
      <c r="I94" s="53">
        <f t="shared" si="9"/>
        <v>0</v>
      </c>
    </row>
    <row r="95" spans="1:9" s="29" customFormat="1" ht="47.25">
      <c r="A95" s="24" t="s">
        <v>42</v>
      </c>
      <c r="B95" s="97" t="s">
        <v>32</v>
      </c>
      <c r="C95" s="25" t="s">
        <v>11</v>
      </c>
      <c r="D95" s="25" t="s">
        <v>6</v>
      </c>
      <c r="E95" s="25" t="s">
        <v>43</v>
      </c>
      <c r="F95" s="237"/>
      <c r="G95" s="53">
        <f t="shared" si="9"/>
        <v>0.5</v>
      </c>
      <c r="H95" s="53">
        <f t="shared" si="9"/>
        <v>0.5</v>
      </c>
      <c r="I95" s="53">
        <f t="shared" si="9"/>
        <v>0</v>
      </c>
    </row>
    <row r="96" spans="1:9" s="29" customFormat="1" ht="141.75">
      <c r="A96" s="109" t="s">
        <v>142</v>
      </c>
      <c r="B96" s="85">
        <v>914</v>
      </c>
      <c r="C96" s="25" t="s">
        <v>11</v>
      </c>
      <c r="D96" s="25" t="s">
        <v>6</v>
      </c>
      <c r="E96" s="26" t="s">
        <v>55</v>
      </c>
      <c r="F96" s="237"/>
      <c r="G96" s="53">
        <f t="shared" si="9"/>
        <v>0.5</v>
      </c>
      <c r="H96" s="53">
        <f t="shared" si="9"/>
        <v>0.5</v>
      </c>
      <c r="I96" s="53">
        <f t="shared" si="9"/>
        <v>0</v>
      </c>
    </row>
    <row r="97" spans="1:10" s="29" customFormat="1" ht="78.75">
      <c r="A97" s="109" t="s">
        <v>87</v>
      </c>
      <c r="B97" s="85">
        <v>914</v>
      </c>
      <c r="C97" s="25" t="s">
        <v>11</v>
      </c>
      <c r="D97" s="25" t="s">
        <v>6</v>
      </c>
      <c r="E97" s="26" t="s">
        <v>88</v>
      </c>
      <c r="F97" s="25" t="s">
        <v>33</v>
      </c>
      <c r="G97" s="88">
        <v>0.5</v>
      </c>
      <c r="H97" s="88">
        <v>0.5</v>
      </c>
      <c r="I97" s="88">
        <v>0</v>
      </c>
    </row>
    <row r="98" spans="1:10" s="4" customFormat="1" ht="19.149999999999999" customHeight="1">
      <c r="A98" s="289" t="s">
        <v>183</v>
      </c>
      <c r="B98" s="289"/>
      <c r="C98" s="289"/>
      <c r="D98" s="289"/>
      <c r="E98" s="289"/>
      <c r="F98" s="32"/>
      <c r="G98" s="32"/>
      <c r="H98" s="2"/>
      <c r="I98" s="152"/>
    </row>
    <row r="99" spans="1:10" s="4" customFormat="1" ht="15" customHeight="1">
      <c r="A99" s="289" t="s">
        <v>34</v>
      </c>
      <c r="B99" s="289"/>
      <c r="C99" s="289"/>
      <c r="D99" s="289"/>
      <c r="E99" s="289"/>
      <c r="F99" s="289"/>
      <c r="G99" s="289"/>
      <c r="H99" s="2"/>
      <c r="I99" s="152"/>
    </row>
    <row r="100" spans="1:10" s="4" customFormat="1" ht="16.5">
      <c r="A100" s="1" t="s">
        <v>35</v>
      </c>
      <c r="B100" s="151"/>
      <c r="C100" s="32"/>
      <c r="D100" s="290" t="s">
        <v>184</v>
      </c>
      <c r="E100" s="290"/>
      <c r="F100" s="290"/>
      <c r="G100" s="290"/>
      <c r="H100" s="290"/>
      <c r="I100" s="154"/>
    </row>
    <row r="101" spans="1:10" s="5" customFormat="1" ht="16.5">
      <c r="A101" s="1"/>
      <c r="B101" s="3"/>
      <c r="C101" s="2"/>
      <c r="D101" s="32"/>
      <c r="E101" s="33"/>
      <c r="F101" s="2"/>
      <c r="G101" s="2"/>
      <c r="H101" s="2"/>
      <c r="I101" s="34"/>
    </row>
    <row r="102" spans="1:10" s="5" customFormat="1" ht="16.5">
      <c r="A102" s="1"/>
      <c r="B102" s="31"/>
      <c r="C102" s="2"/>
      <c r="D102" s="2"/>
      <c r="E102" s="3"/>
      <c r="F102" s="2"/>
      <c r="G102" s="2"/>
      <c r="H102" s="2"/>
      <c r="I102" s="34"/>
    </row>
    <row r="103" spans="1:10" s="5" customFormat="1" ht="16.5">
      <c r="A103" s="1"/>
      <c r="B103" s="31"/>
      <c r="C103" s="2"/>
      <c r="D103" s="2"/>
      <c r="E103" s="3"/>
      <c r="F103" s="2"/>
      <c r="G103" s="2"/>
      <c r="H103" s="2"/>
      <c r="I103" s="34"/>
    </row>
    <row r="104" spans="1:10" s="5" customFormat="1" ht="16.5">
      <c r="A104" s="1"/>
      <c r="B104" s="31"/>
      <c r="C104" s="2"/>
      <c r="D104" s="2"/>
      <c r="E104" s="3"/>
      <c r="F104" s="35"/>
      <c r="G104" s="35"/>
      <c r="H104" s="35"/>
      <c r="I104" s="153"/>
      <c r="J104" s="36"/>
    </row>
    <row r="105" spans="1:10" s="5" customFormat="1" ht="16.5">
      <c r="A105" s="1"/>
      <c r="B105" s="31"/>
      <c r="C105" s="2"/>
      <c r="D105" s="2"/>
      <c r="E105" s="3"/>
      <c r="F105" s="35"/>
      <c r="G105" s="35"/>
      <c r="H105" s="35"/>
      <c r="I105" s="153"/>
      <c r="J105" s="36"/>
    </row>
    <row r="106" spans="1:10" s="5" customFormat="1" ht="16.5">
      <c r="A106" s="1"/>
      <c r="B106" s="31"/>
      <c r="C106" s="2"/>
      <c r="D106" s="2"/>
      <c r="E106" s="3"/>
      <c r="F106" s="35"/>
      <c r="G106" s="35"/>
      <c r="H106" s="35"/>
      <c r="I106" s="153"/>
      <c r="J106" s="36"/>
    </row>
    <row r="107" spans="1:10" s="5" customFormat="1" ht="16.5">
      <c r="A107" s="1"/>
      <c r="B107" s="31"/>
      <c r="C107" s="2"/>
      <c r="D107" s="2"/>
      <c r="E107" s="3"/>
      <c r="F107" s="35"/>
      <c r="G107" s="35"/>
      <c r="H107" s="35"/>
      <c r="I107" s="153"/>
      <c r="J107" s="36"/>
    </row>
    <row r="108" spans="1:10" s="5" customFormat="1" ht="16.5">
      <c r="A108" s="1"/>
      <c r="B108" s="31"/>
      <c r="C108" s="2"/>
      <c r="D108" s="2"/>
      <c r="E108" s="3"/>
      <c r="F108" s="35"/>
      <c r="G108" s="35"/>
      <c r="H108" s="35"/>
      <c r="I108" s="153"/>
      <c r="J108" s="36"/>
    </row>
    <row r="109" spans="1:10" s="5" customFormat="1" ht="16.5">
      <c r="A109" s="1"/>
      <c r="B109" s="31"/>
      <c r="C109" s="2"/>
      <c r="D109" s="2"/>
      <c r="E109" s="3"/>
      <c r="F109" s="35"/>
      <c r="G109" s="35"/>
      <c r="H109" s="35"/>
      <c r="I109" s="153"/>
      <c r="J109" s="36"/>
    </row>
    <row r="110" spans="1:10" s="5" customFormat="1" ht="16.5">
      <c r="A110" s="1"/>
      <c r="B110" s="31"/>
      <c r="C110" s="2"/>
      <c r="D110" s="2"/>
      <c r="E110" s="3"/>
      <c r="F110" s="35"/>
      <c r="G110" s="35"/>
      <c r="H110" s="35"/>
      <c r="I110" s="153"/>
      <c r="J110" s="36"/>
    </row>
    <row r="111" spans="1:10" s="40" customFormat="1" ht="16.5">
      <c r="A111" s="37"/>
      <c r="B111" s="38"/>
      <c r="C111" s="39"/>
      <c r="D111" s="39"/>
      <c r="E111" s="3"/>
      <c r="F111" s="35"/>
      <c r="G111" s="35"/>
      <c r="H111" s="35"/>
      <c r="I111" s="153"/>
      <c r="J111" s="36"/>
    </row>
    <row r="112" spans="1:10" s="40" customFormat="1" ht="16.5">
      <c r="A112" s="37"/>
      <c r="B112" s="38"/>
      <c r="C112" s="39"/>
      <c r="D112" s="39"/>
      <c r="E112" s="3"/>
      <c r="F112" s="35"/>
      <c r="G112" s="35"/>
      <c r="H112" s="35"/>
      <c r="I112" s="153"/>
      <c r="J112" s="36"/>
    </row>
    <row r="113" spans="1:10" s="40" customFormat="1" ht="16.5">
      <c r="A113" s="37"/>
      <c r="B113" s="38"/>
      <c r="C113" s="39"/>
      <c r="D113" s="39"/>
      <c r="E113" s="3"/>
      <c r="F113" s="35"/>
      <c r="G113" s="35"/>
      <c r="H113" s="35"/>
      <c r="I113" s="153"/>
      <c r="J113" s="36"/>
    </row>
    <row r="114" spans="1:10" s="40" customFormat="1" ht="16.5">
      <c r="A114" s="37"/>
      <c r="B114" s="38"/>
      <c r="C114" s="39"/>
      <c r="D114" s="39"/>
      <c r="E114" s="3"/>
      <c r="F114" s="35"/>
      <c r="G114" s="35"/>
      <c r="H114" s="35"/>
      <c r="I114" s="153"/>
      <c r="J114" s="36"/>
    </row>
    <row r="115" spans="1:10" s="40" customFormat="1" ht="16.5">
      <c r="A115" s="37"/>
      <c r="B115" s="38"/>
      <c r="C115" s="39"/>
      <c r="D115" s="39"/>
      <c r="E115" s="3"/>
      <c r="F115" s="35"/>
      <c r="G115" s="35"/>
      <c r="H115" s="35"/>
      <c r="I115" s="153"/>
      <c r="J115" s="36"/>
    </row>
    <row r="116" spans="1:10" s="40" customFormat="1" ht="16.5">
      <c r="A116" s="37"/>
      <c r="B116" s="38"/>
      <c r="C116" s="39"/>
      <c r="D116" s="39"/>
      <c r="E116" s="3"/>
      <c r="F116" s="39"/>
      <c r="G116" s="39"/>
      <c r="H116" s="39"/>
      <c r="I116" s="41"/>
    </row>
    <row r="117" spans="1:10" s="40" customFormat="1" ht="16.5">
      <c r="A117" s="37"/>
      <c r="B117" s="38"/>
      <c r="C117" s="39"/>
      <c r="D117" s="39"/>
      <c r="E117" s="3"/>
      <c r="F117" s="39"/>
      <c r="G117" s="39"/>
      <c r="H117" s="39"/>
      <c r="I117" s="41"/>
    </row>
    <row r="118" spans="1:10" s="40" customFormat="1" ht="16.5">
      <c r="A118" s="37"/>
      <c r="B118" s="38"/>
      <c r="C118" s="39"/>
      <c r="D118" s="39"/>
      <c r="E118" s="3"/>
      <c r="F118" s="39"/>
      <c r="G118" s="39"/>
      <c r="H118" s="39"/>
      <c r="I118" s="41"/>
    </row>
    <row r="119" spans="1:10" s="40" customFormat="1" ht="16.5">
      <c r="A119" s="37"/>
      <c r="B119" s="38"/>
      <c r="C119" s="39"/>
      <c r="D119" s="39"/>
      <c r="E119" s="3"/>
      <c r="F119" s="39"/>
      <c r="G119" s="39"/>
      <c r="H119" s="39"/>
      <c r="I119" s="41"/>
    </row>
    <row r="120" spans="1:10" s="40" customFormat="1">
      <c r="A120" s="37"/>
      <c r="B120" s="38"/>
      <c r="C120" s="39"/>
      <c r="D120" s="39"/>
      <c r="E120" s="42"/>
      <c r="F120" s="39"/>
      <c r="G120" s="39"/>
      <c r="H120" s="39"/>
      <c r="I120" s="41"/>
    </row>
    <row r="121" spans="1:10" s="40" customFormat="1">
      <c r="A121" s="37"/>
      <c r="B121" s="38"/>
      <c r="C121" s="39"/>
      <c r="D121" s="39"/>
      <c r="E121" s="42"/>
      <c r="F121" s="39"/>
      <c r="G121" s="39"/>
      <c r="H121" s="39"/>
      <c r="I121" s="41"/>
    </row>
    <row r="122" spans="1:10" s="40" customFormat="1">
      <c r="A122" s="37"/>
      <c r="B122" s="38"/>
      <c r="C122" s="39"/>
      <c r="D122" s="39"/>
      <c r="E122" s="42"/>
      <c r="F122" s="39"/>
      <c r="G122" s="39"/>
      <c r="H122" s="39"/>
      <c r="I122" s="41"/>
    </row>
    <row r="123" spans="1:10" s="40" customFormat="1">
      <c r="A123" s="37"/>
      <c r="B123" s="38"/>
      <c r="C123" s="39"/>
      <c r="D123" s="39"/>
      <c r="E123" s="42"/>
      <c r="F123" s="39"/>
      <c r="G123" s="39"/>
      <c r="H123" s="39"/>
      <c r="I123" s="41"/>
    </row>
    <row r="124" spans="1:10" s="40" customFormat="1">
      <c r="A124" s="37"/>
      <c r="B124" s="38"/>
      <c r="C124" s="39"/>
      <c r="D124" s="39"/>
      <c r="E124" s="42"/>
      <c r="F124" s="39"/>
      <c r="G124" s="39"/>
      <c r="H124" s="39"/>
      <c r="I124" s="41"/>
    </row>
    <row r="125" spans="1:10" s="40" customFormat="1">
      <c r="A125" s="37"/>
      <c r="B125" s="38"/>
      <c r="C125" s="39"/>
      <c r="D125" s="39"/>
      <c r="E125" s="42"/>
      <c r="F125" s="39"/>
      <c r="G125" s="39"/>
      <c r="H125" s="39"/>
      <c r="I125" s="41"/>
    </row>
    <row r="126" spans="1:10" s="40" customFormat="1">
      <c r="A126" s="37"/>
      <c r="B126" s="38"/>
      <c r="C126" s="39"/>
      <c r="D126" s="39"/>
      <c r="E126" s="42"/>
      <c r="F126" s="39"/>
      <c r="G126" s="39"/>
      <c r="H126" s="39"/>
      <c r="I126" s="41"/>
    </row>
    <row r="127" spans="1:10" s="40" customFormat="1">
      <c r="A127" s="37"/>
      <c r="B127" s="38"/>
      <c r="C127" s="39"/>
      <c r="D127" s="39"/>
      <c r="E127" s="42"/>
      <c r="F127" s="39"/>
      <c r="G127" s="39"/>
      <c r="H127" s="39"/>
      <c r="I127" s="41"/>
    </row>
    <row r="128" spans="1:10" s="40" customFormat="1">
      <c r="A128" s="37"/>
      <c r="B128" s="38"/>
      <c r="C128" s="39"/>
      <c r="D128" s="39"/>
      <c r="E128" s="42"/>
      <c r="F128" s="39"/>
      <c r="G128" s="39"/>
      <c r="H128" s="39"/>
      <c r="I128" s="41"/>
    </row>
    <row r="129" spans="1:9" s="40" customFormat="1">
      <c r="A129" s="37"/>
      <c r="B129" s="38"/>
      <c r="C129" s="39"/>
      <c r="D129" s="39"/>
      <c r="E129" s="42"/>
      <c r="F129" s="39"/>
      <c r="G129" s="39"/>
      <c r="H129" s="39"/>
      <c r="I129" s="41"/>
    </row>
    <row r="130" spans="1:9" s="40" customFormat="1">
      <c r="A130" s="37"/>
      <c r="B130" s="38"/>
      <c r="C130" s="39"/>
      <c r="D130" s="39"/>
      <c r="E130" s="42"/>
      <c r="F130" s="39"/>
      <c r="G130" s="39"/>
      <c r="H130" s="39"/>
      <c r="I130" s="41"/>
    </row>
    <row r="131" spans="1:9" s="40" customFormat="1">
      <c r="A131" s="37"/>
      <c r="B131" s="38"/>
      <c r="C131" s="39"/>
      <c r="D131" s="39"/>
      <c r="E131" s="42"/>
      <c r="F131" s="39"/>
      <c r="G131" s="39"/>
      <c r="H131" s="39"/>
      <c r="I131" s="41"/>
    </row>
    <row r="132" spans="1:9" s="40" customFormat="1">
      <c r="A132" s="37"/>
      <c r="B132" s="38"/>
      <c r="C132" s="39"/>
      <c r="D132" s="39"/>
      <c r="E132" s="42"/>
      <c r="F132" s="39"/>
      <c r="G132" s="39"/>
      <c r="H132" s="39"/>
      <c r="I132" s="41"/>
    </row>
    <row r="133" spans="1:9" s="40" customFormat="1">
      <c r="A133" s="37"/>
      <c r="B133" s="38"/>
      <c r="C133" s="39"/>
      <c r="D133" s="39"/>
      <c r="E133" s="42"/>
      <c r="F133" s="39"/>
      <c r="G133" s="39"/>
      <c r="H133" s="39"/>
      <c r="I133" s="41"/>
    </row>
    <row r="134" spans="1:9" s="40" customFormat="1">
      <c r="A134" s="37"/>
      <c r="B134" s="38"/>
      <c r="C134" s="39"/>
      <c r="D134" s="39"/>
      <c r="E134" s="42"/>
      <c r="F134" s="39"/>
      <c r="G134" s="39"/>
      <c r="H134" s="39"/>
      <c r="I134" s="41"/>
    </row>
    <row r="135" spans="1:9" s="40" customFormat="1">
      <c r="A135" s="37"/>
      <c r="B135" s="38"/>
      <c r="C135" s="39"/>
      <c r="D135" s="39"/>
      <c r="E135" s="42"/>
      <c r="F135" s="39"/>
      <c r="G135" s="39"/>
      <c r="H135" s="39"/>
      <c r="I135" s="41"/>
    </row>
    <row r="136" spans="1:9" s="40" customFormat="1">
      <c r="A136" s="37"/>
      <c r="B136" s="38"/>
      <c r="C136" s="39"/>
      <c r="D136" s="39"/>
      <c r="E136" s="42"/>
      <c r="F136" s="39"/>
      <c r="G136" s="39"/>
      <c r="H136" s="39"/>
      <c r="I136" s="41"/>
    </row>
    <row r="137" spans="1:9" s="40" customFormat="1">
      <c r="A137" s="37"/>
      <c r="B137" s="38"/>
      <c r="C137" s="39"/>
      <c r="D137" s="39"/>
      <c r="E137" s="42"/>
      <c r="F137" s="39"/>
      <c r="G137" s="39"/>
      <c r="H137" s="39"/>
      <c r="I137" s="41"/>
    </row>
    <row r="138" spans="1:9" s="40" customFormat="1">
      <c r="A138" s="37"/>
      <c r="B138" s="38"/>
      <c r="C138" s="39"/>
      <c r="D138" s="39"/>
      <c r="E138" s="42"/>
      <c r="F138" s="39"/>
      <c r="G138" s="39"/>
      <c r="H138" s="39"/>
      <c r="I138" s="41"/>
    </row>
    <row r="139" spans="1:9" s="40" customFormat="1">
      <c r="A139" s="37"/>
      <c r="B139" s="38"/>
      <c r="C139" s="39"/>
      <c r="D139" s="39"/>
      <c r="E139" s="42"/>
      <c r="F139" s="39"/>
      <c r="G139" s="39"/>
      <c r="H139" s="39"/>
      <c r="I139" s="41"/>
    </row>
    <row r="140" spans="1:9" s="40" customFormat="1">
      <c r="A140" s="37"/>
      <c r="B140" s="38"/>
      <c r="C140" s="39"/>
      <c r="D140" s="39"/>
      <c r="E140" s="42"/>
      <c r="F140" s="39"/>
      <c r="G140" s="39"/>
      <c r="H140" s="39"/>
      <c r="I140" s="41"/>
    </row>
    <row r="141" spans="1:9" s="40" customFormat="1">
      <c r="A141" s="37"/>
      <c r="B141" s="38"/>
      <c r="C141" s="39"/>
      <c r="D141" s="39"/>
      <c r="E141" s="42"/>
      <c r="F141" s="39"/>
      <c r="G141" s="39"/>
      <c r="H141" s="39"/>
      <c r="I141" s="41"/>
    </row>
    <row r="142" spans="1:9" s="40" customFormat="1">
      <c r="A142" s="37"/>
      <c r="B142" s="38"/>
      <c r="C142" s="39"/>
      <c r="D142" s="39"/>
      <c r="E142" s="42"/>
      <c r="F142" s="39"/>
      <c r="G142" s="39"/>
      <c r="H142" s="39"/>
      <c r="I142" s="41"/>
    </row>
    <row r="143" spans="1:9" s="40" customFormat="1">
      <c r="A143" s="37"/>
      <c r="B143" s="38"/>
      <c r="C143" s="39"/>
      <c r="D143" s="39"/>
      <c r="E143" s="42"/>
      <c r="F143" s="39"/>
      <c r="G143" s="39"/>
      <c r="H143" s="39"/>
      <c r="I143" s="41"/>
    </row>
    <row r="144" spans="1:9" s="40" customFormat="1">
      <c r="A144" s="37"/>
      <c r="B144" s="38"/>
      <c r="C144" s="39"/>
      <c r="D144" s="39"/>
      <c r="E144" s="42"/>
      <c r="F144" s="39"/>
      <c r="G144" s="39"/>
      <c r="H144" s="39"/>
      <c r="I144" s="41"/>
    </row>
    <row r="145" spans="1:9" s="40" customFormat="1">
      <c r="A145" s="37"/>
      <c r="B145" s="38"/>
      <c r="C145" s="39"/>
      <c r="D145" s="39"/>
      <c r="E145" s="42"/>
      <c r="F145" s="39"/>
      <c r="G145" s="39"/>
      <c r="H145" s="39"/>
      <c r="I145" s="41"/>
    </row>
    <row r="146" spans="1:9" s="40" customFormat="1">
      <c r="A146" s="37"/>
      <c r="B146" s="38"/>
      <c r="C146" s="39"/>
      <c r="D146" s="39"/>
      <c r="E146" s="42"/>
      <c r="F146" s="39"/>
      <c r="G146" s="39"/>
      <c r="H146" s="39"/>
      <c r="I146" s="41"/>
    </row>
    <row r="147" spans="1:9" s="40" customFormat="1">
      <c r="A147" s="37"/>
      <c r="B147" s="38"/>
      <c r="C147" s="39"/>
      <c r="D147" s="39"/>
      <c r="E147" s="42"/>
      <c r="F147" s="39"/>
      <c r="G147" s="39"/>
      <c r="H147" s="39"/>
      <c r="I147" s="41"/>
    </row>
    <row r="148" spans="1:9" s="40" customFormat="1">
      <c r="A148" s="37"/>
      <c r="B148" s="38"/>
      <c r="C148" s="39"/>
      <c r="D148" s="39"/>
      <c r="E148" s="42"/>
      <c r="F148" s="39"/>
      <c r="G148" s="39"/>
      <c r="H148" s="39"/>
      <c r="I148" s="41"/>
    </row>
    <row r="149" spans="1:9" s="40" customFormat="1">
      <c r="A149" s="37"/>
      <c r="B149" s="38"/>
      <c r="C149" s="39"/>
      <c r="D149" s="39"/>
      <c r="E149" s="42"/>
      <c r="F149" s="39"/>
      <c r="G149" s="39"/>
      <c r="H149" s="39"/>
      <c r="I149" s="41"/>
    </row>
    <row r="150" spans="1:9" s="40" customFormat="1">
      <c r="A150" s="37"/>
      <c r="B150" s="38"/>
      <c r="C150" s="39"/>
      <c r="D150" s="39"/>
      <c r="E150" s="42"/>
      <c r="F150" s="39"/>
      <c r="G150" s="39"/>
      <c r="H150" s="39"/>
      <c r="I150" s="41"/>
    </row>
    <row r="151" spans="1:9" s="40" customFormat="1">
      <c r="A151" s="37"/>
      <c r="B151" s="38"/>
      <c r="C151" s="39"/>
      <c r="D151" s="39"/>
      <c r="E151" s="42"/>
      <c r="F151" s="39"/>
      <c r="G151" s="39"/>
      <c r="H151" s="39"/>
      <c r="I151" s="41"/>
    </row>
    <row r="152" spans="1:9" s="40" customFormat="1">
      <c r="A152" s="37"/>
      <c r="B152" s="38"/>
      <c r="C152" s="39"/>
      <c r="D152" s="39"/>
      <c r="E152" s="42"/>
      <c r="F152" s="39"/>
      <c r="G152" s="39"/>
      <c r="H152" s="39"/>
      <c r="I152" s="41"/>
    </row>
    <row r="153" spans="1:9" s="40" customFormat="1">
      <c r="A153" s="37"/>
      <c r="B153" s="38"/>
      <c r="C153" s="39"/>
      <c r="D153" s="39"/>
      <c r="E153" s="42"/>
      <c r="F153" s="39"/>
      <c r="G153" s="39"/>
      <c r="H153" s="39"/>
      <c r="I153" s="41"/>
    </row>
    <row r="154" spans="1:9" s="40" customFormat="1">
      <c r="A154" s="37"/>
      <c r="B154" s="38"/>
      <c r="C154" s="39"/>
      <c r="D154" s="39"/>
      <c r="E154" s="42"/>
      <c r="F154" s="39"/>
      <c r="G154" s="39"/>
      <c r="H154" s="39"/>
      <c r="I154" s="41"/>
    </row>
    <row r="155" spans="1:9" s="40" customFormat="1">
      <c r="A155" s="37"/>
      <c r="B155" s="38"/>
      <c r="C155" s="39"/>
      <c r="D155" s="39"/>
      <c r="E155" s="42"/>
      <c r="F155" s="39"/>
      <c r="G155" s="39"/>
      <c r="H155" s="39"/>
      <c r="I155" s="41"/>
    </row>
    <row r="156" spans="1:9" s="40" customFormat="1">
      <c r="A156" s="37"/>
      <c r="B156" s="38"/>
      <c r="C156" s="39"/>
      <c r="D156" s="39"/>
      <c r="E156" s="42"/>
      <c r="F156" s="39"/>
      <c r="G156" s="39"/>
      <c r="H156" s="39"/>
      <c r="I156" s="41"/>
    </row>
    <row r="157" spans="1:9" s="40" customFormat="1">
      <c r="A157" s="37"/>
      <c r="B157" s="38"/>
      <c r="C157" s="39"/>
      <c r="D157" s="39"/>
      <c r="E157" s="42"/>
      <c r="F157" s="39"/>
      <c r="G157" s="39"/>
      <c r="H157" s="39"/>
      <c r="I157" s="41"/>
    </row>
    <row r="158" spans="1:9" s="40" customFormat="1">
      <c r="A158" s="37"/>
      <c r="B158" s="38"/>
      <c r="C158" s="39"/>
      <c r="D158" s="39"/>
      <c r="E158" s="42"/>
      <c r="F158" s="39"/>
      <c r="G158" s="39"/>
      <c r="H158" s="39"/>
      <c r="I158" s="41"/>
    </row>
    <row r="159" spans="1:9" s="40" customFormat="1">
      <c r="A159" s="37"/>
      <c r="B159" s="38"/>
      <c r="C159" s="39"/>
      <c r="D159" s="39"/>
      <c r="E159" s="42"/>
      <c r="F159" s="39"/>
      <c r="G159" s="39"/>
      <c r="H159" s="39"/>
      <c r="I159" s="41"/>
    </row>
    <row r="160" spans="1:9" s="40" customFormat="1">
      <c r="A160" s="37"/>
      <c r="B160" s="38"/>
      <c r="C160" s="39"/>
      <c r="D160" s="39"/>
      <c r="E160" s="42"/>
      <c r="F160" s="39"/>
      <c r="G160" s="39"/>
      <c r="H160" s="39"/>
      <c r="I160" s="41"/>
    </row>
    <row r="161" spans="1:9" s="40" customFormat="1">
      <c r="A161" s="37"/>
      <c r="B161" s="38"/>
      <c r="C161" s="39"/>
      <c r="D161" s="39"/>
      <c r="E161" s="42"/>
      <c r="F161" s="39"/>
      <c r="G161" s="39"/>
      <c r="H161" s="39"/>
      <c r="I161" s="41"/>
    </row>
    <row r="162" spans="1:9" s="40" customFormat="1">
      <c r="A162" s="37"/>
      <c r="B162" s="38"/>
      <c r="C162" s="39"/>
      <c r="D162" s="39"/>
      <c r="E162" s="42"/>
      <c r="F162" s="39"/>
      <c r="G162" s="39"/>
      <c r="H162" s="39"/>
      <c r="I162" s="41"/>
    </row>
    <row r="163" spans="1:9" s="40" customFormat="1">
      <c r="A163" s="37"/>
      <c r="B163" s="38"/>
      <c r="C163" s="39"/>
      <c r="D163" s="39"/>
      <c r="E163" s="42"/>
      <c r="F163" s="39"/>
      <c r="G163" s="39"/>
      <c r="H163" s="39"/>
      <c r="I163" s="41"/>
    </row>
    <row r="164" spans="1:9" s="40" customFormat="1">
      <c r="A164" s="37"/>
      <c r="B164" s="38"/>
      <c r="C164" s="39"/>
      <c r="D164" s="39"/>
      <c r="E164" s="42"/>
      <c r="F164" s="39"/>
      <c r="G164" s="39"/>
      <c r="H164" s="39"/>
      <c r="I164" s="41"/>
    </row>
    <row r="165" spans="1:9" s="40" customFormat="1">
      <c r="A165" s="37"/>
      <c r="B165" s="38"/>
      <c r="C165" s="39"/>
      <c r="D165" s="39"/>
      <c r="E165" s="42"/>
      <c r="F165" s="39"/>
      <c r="G165" s="39"/>
      <c r="H165" s="39"/>
      <c r="I165" s="41"/>
    </row>
    <row r="166" spans="1:9" s="40" customFormat="1">
      <c r="A166" s="37"/>
      <c r="B166" s="38"/>
      <c r="C166" s="39"/>
      <c r="D166" s="39"/>
      <c r="E166" s="42"/>
      <c r="F166" s="39"/>
      <c r="G166" s="39"/>
      <c r="H166" s="39"/>
      <c r="I166" s="41"/>
    </row>
    <row r="167" spans="1:9" s="40" customFormat="1">
      <c r="A167" s="37"/>
      <c r="B167" s="38"/>
      <c r="C167" s="39"/>
      <c r="D167" s="39"/>
      <c r="E167" s="42"/>
      <c r="F167" s="39"/>
      <c r="G167" s="39"/>
      <c r="H167" s="39"/>
      <c r="I167" s="41"/>
    </row>
    <row r="168" spans="1:9" s="40" customFormat="1">
      <c r="A168" s="37"/>
      <c r="B168" s="38"/>
      <c r="C168" s="39"/>
      <c r="D168" s="39"/>
      <c r="E168" s="42"/>
      <c r="F168" s="39"/>
      <c r="G168" s="39"/>
      <c r="H168" s="39"/>
      <c r="I168" s="41"/>
    </row>
    <row r="169" spans="1:9" s="40" customFormat="1">
      <c r="A169" s="37"/>
      <c r="B169" s="38"/>
      <c r="C169" s="39"/>
      <c r="D169" s="39"/>
      <c r="E169" s="42"/>
      <c r="F169" s="39"/>
      <c r="G169" s="39"/>
      <c r="H169" s="39"/>
      <c r="I169" s="41"/>
    </row>
    <row r="170" spans="1:9" s="40" customFormat="1">
      <c r="A170" s="37"/>
      <c r="B170" s="38"/>
      <c r="C170" s="39"/>
      <c r="D170" s="39"/>
      <c r="E170" s="42"/>
      <c r="F170" s="39"/>
      <c r="G170" s="39"/>
      <c r="H170" s="39"/>
      <c r="I170" s="41"/>
    </row>
    <row r="171" spans="1:9" s="40" customFormat="1">
      <c r="A171" s="37"/>
      <c r="B171" s="38"/>
      <c r="C171" s="39"/>
      <c r="D171" s="39"/>
      <c r="E171" s="42"/>
      <c r="F171" s="39"/>
      <c r="G171" s="39"/>
      <c r="H171" s="39"/>
      <c r="I171" s="41"/>
    </row>
    <row r="172" spans="1:9" s="40" customFormat="1">
      <c r="A172" s="37"/>
      <c r="B172" s="38"/>
      <c r="C172" s="39"/>
      <c r="D172" s="39"/>
      <c r="E172" s="42"/>
      <c r="F172" s="39"/>
      <c r="G172" s="39"/>
      <c r="H172" s="39"/>
      <c r="I172" s="41"/>
    </row>
    <row r="173" spans="1:9" s="40" customFormat="1">
      <c r="A173" s="37"/>
      <c r="B173" s="38"/>
      <c r="C173" s="39"/>
      <c r="D173" s="39"/>
      <c r="E173" s="42"/>
      <c r="F173" s="39"/>
      <c r="G173" s="39"/>
      <c r="H173" s="39"/>
      <c r="I173" s="41"/>
    </row>
    <row r="174" spans="1:9" s="40" customFormat="1">
      <c r="A174" s="37"/>
      <c r="B174" s="38"/>
      <c r="C174" s="39"/>
      <c r="D174" s="39"/>
      <c r="E174" s="42"/>
      <c r="F174" s="39"/>
      <c r="G174" s="39"/>
      <c r="H174" s="39"/>
      <c r="I174" s="41"/>
    </row>
    <row r="175" spans="1:9" s="40" customFormat="1">
      <c r="A175" s="37"/>
      <c r="B175" s="38"/>
      <c r="C175" s="39"/>
      <c r="D175" s="39"/>
      <c r="E175" s="42"/>
      <c r="F175" s="39"/>
      <c r="G175" s="39"/>
      <c r="H175" s="39"/>
      <c r="I175" s="41"/>
    </row>
    <row r="176" spans="1:9" s="40" customFormat="1">
      <c r="A176" s="37"/>
      <c r="B176" s="38"/>
      <c r="C176" s="39"/>
      <c r="D176" s="39"/>
      <c r="E176" s="42"/>
      <c r="F176" s="39"/>
      <c r="G176" s="39"/>
      <c r="H176" s="39"/>
      <c r="I176" s="41"/>
    </row>
    <row r="177" spans="1:9" s="40" customFormat="1">
      <c r="A177" s="37"/>
      <c r="B177" s="38"/>
      <c r="C177" s="39"/>
      <c r="D177" s="39"/>
      <c r="E177" s="42"/>
      <c r="F177" s="39"/>
      <c r="G177" s="39"/>
      <c r="H177" s="39"/>
      <c r="I177" s="41"/>
    </row>
    <row r="178" spans="1:9" s="40" customFormat="1">
      <c r="A178" s="37"/>
      <c r="B178" s="38"/>
      <c r="C178" s="39"/>
      <c r="D178" s="39"/>
      <c r="E178" s="42"/>
      <c r="F178" s="39"/>
      <c r="G178" s="39"/>
      <c r="H178" s="39"/>
      <c r="I178" s="41"/>
    </row>
    <row r="179" spans="1:9" s="40" customFormat="1">
      <c r="A179" s="37"/>
      <c r="B179" s="38"/>
      <c r="C179" s="39"/>
      <c r="D179" s="39"/>
      <c r="E179" s="42"/>
      <c r="F179" s="39"/>
      <c r="G179" s="39"/>
      <c r="H179" s="39"/>
      <c r="I179" s="41"/>
    </row>
    <row r="180" spans="1:9" s="40" customFormat="1">
      <c r="A180" s="37"/>
      <c r="B180" s="38"/>
      <c r="C180" s="39"/>
      <c r="D180" s="39"/>
      <c r="E180" s="42"/>
      <c r="F180" s="39"/>
      <c r="G180" s="39"/>
      <c r="H180" s="39"/>
      <c r="I180" s="41"/>
    </row>
    <row r="181" spans="1:9" s="40" customFormat="1">
      <c r="A181" s="37"/>
      <c r="B181" s="38"/>
      <c r="C181" s="39"/>
      <c r="D181" s="39"/>
      <c r="E181" s="42"/>
      <c r="F181" s="39"/>
      <c r="G181" s="39"/>
      <c r="H181" s="39"/>
      <c r="I181" s="41"/>
    </row>
    <row r="182" spans="1:9" s="40" customFormat="1">
      <c r="A182" s="37"/>
      <c r="B182" s="38"/>
      <c r="C182" s="39"/>
      <c r="D182" s="39"/>
      <c r="E182" s="42"/>
      <c r="F182" s="39"/>
      <c r="G182" s="39"/>
      <c r="H182" s="39"/>
      <c r="I182" s="41"/>
    </row>
    <row r="183" spans="1:9" s="40" customFormat="1">
      <c r="A183" s="37"/>
      <c r="B183" s="38"/>
      <c r="C183" s="39"/>
      <c r="D183" s="39"/>
      <c r="E183" s="42"/>
      <c r="F183" s="39"/>
      <c r="G183" s="39"/>
      <c r="H183" s="39"/>
      <c r="I183" s="41"/>
    </row>
    <row r="184" spans="1:9" s="40" customFormat="1">
      <c r="A184" s="37"/>
      <c r="B184" s="38"/>
      <c r="C184" s="39"/>
      <c r="D184" s="39"/>
      <c r="E184" s="42"/>
      <c r="F184" s="39"/>
      <c r="G184" s="39"/>
      <c r="H184" s="39"/>
      <c r="I184" s="41"/>
    </row>
    <row r="185" spans="1:9" s="40" customFormat="1">
      <c r="A185" s="37"/>
      <c r="B185" s="38"/>
      <c r="C185" s="39"/>
      <c r="D185" s="39"/>
      <c r="E185" s="42"/>
      <c r="F185" s="39"/>
      <c r="G185" s="39"/>
      <c r="H185" s="39"/>
      <c r="I185" s="41"/>
    </row>
    <row r="186" spans="1:9" s="40" customFormat="1">
      <c r="A186" s="37"/>
      <c r="B186" s="38"/>
      <c r="C186" s="39"/>
      <c r="D186" s="39"/>
      <c r="E186" s="42"/>
      <c r="F186" s="39"/>
      <c r="G186" s="39"/>
      <c r="H186" s="39"/>
      <c r="I186" s="41"/>
    </row>
    <row r="187" spans="1:9" s="40" customFormat="1">
      <c r="A187" s="37"/>
      <c r="B187" s="38"/>
      <c r="C187" s="39"/>
      <c r="D187" s="39"/>
      <c r="E187" s="42"/>
      <c r="F187" s="39"/>
      <c r="G187" s="39"/>
      <c r="H187" s="39"/>
      <c r="I187" s="41"/>
    </row>
    <row r="188" spans="1:9" s="40" customFormat="1">
      <c r="A188" s="37"/>
      <c r="B188" s="38"/>
      <c r="C188" s="39"/>
      <c r="D188" s="39"/>
      <c r="E188" s="42"/>
      <c r="F188" s="39"/>
      <c r="G188" s="39"/>
      <c r="H188" s="39"/>
      <c r="I188" s="41"/>
    </row>
    <row r="189" spans="1:9" s="40" customFormat="1">
      <c r="A189" s="37"/>
      <c r="B189" s="38"/>
      <c r="C189" s="39"/>
      <c r="D189" s="39"/>
      <c r="E189" s="42"/>
      <c r="F189" s="39"/>
      <c r="G189" s="39"/>
      <c r="H189" s="39"/>
      <c r="I189" s="41"/>
    </row>
    <row r="190" spans="1:9" s="40" customFormat="1">
      <c r="A190" s="37"/>
      <c r="B190" s="38"/>
      <c r="C190" s="39"/>
      <c r="D190" s="39"/>
      <c r="E190" s="42"/>
      <c r="F190" s="39"/>
      <c r="G190" s="39"/>
      <c r="H190" s="39"/>
      <c r="I190" s="41"/>
    </row>
    <row r="191" spans="1:9" s="40" customFormat="1">
      <c r="A191" s="37"/>
      <c r="B191" s="38"/>
      <c r="C191" s="39"/>
      <c r="D191" s="39"/>
      <c r="E191" s="42"/>
      <c r="F191" s="39"/>
      <c r="G191" s="39"/>
      <c r="H191" s="39"/>
      <c r="I191" s="41"/>
    </row>
    <row r="192" spans="1:9" s="40" customFormat="1">
      <c r="A192" s="37"/>
      <c r="B192" s="38"/>
      <c r="C192" s="39"/>
      <c r="D192" s="39"/>
      <c r="E192" s="42"/>
      <c r="F192" s="39"/>
      <c r="G192" s="39"/>
      <c r="H192" s="39"/>
      <c r="I192" s="41"/>
    </row>
    <row r="193" spans="1:9" s="40" customFormat="1">
      <c r="A193" s="37"/>
      <c r="B193" s="38"/>
      <c r="C193" s="39"/>
      <c r="D193" s="39"/>
      <c r="E193" s="42"/>
      <c r="F193" s="39"/>
      <c r="G193" s="39"/>
      <c r="H193" s="39"/>
      <c r="I193" s="41"/>
    </row>
    <row r="194" spans="1:9" s="40" customFormat="1">
      <c r="A194" s="37"/>
      <c r="B194" s="38"/>
      <c r="C194" s="39"/>
      <c r="D194" s="39"/>
      <c r="E194" s="42"/>
      <c r="F194" s="39"/>
      <c r="G194" s="39"/>
      <c r="H194" s="39"/>
      <c r="I194" s="41"/>
    </row>
    <row r="195" spans="1:9" s="40" customFormat="1">
      <c r="A195" s="37"/>
      <c r="B195" s="38"/>
      <c r="C195" s="39"/>
      <c r="D195" s="39"/>
      <c r="E195" s="42"/>
      <c r="F195" s="39"/>
      <c r="G195" s="39"/>
      <c r="H195" s="39"/>
      <c r="I195" s="41"/>
    </row>
    <row r="196" spans="1:9" s="40" customFormat="1">
      <c r="A196" s="37"/>
      <c r="B196" s="38"/>
      <c r="C196" s="39"/>
      <c r="D196" s="39"/>
      <c r="E196" s="42"/>
      <c r="F196" s="39"/>
      <c r="G196" s="39"/>
      <c r="H196" s="39"/>
      <c r="I196" s="41"/>
    </row>
    <row r="197" spans="1:9" s="40" customFormat="1">
      <c r="A197" s="37"/>
      <c r="B197" s="38"/>
      <c r="C197" s="39"/>
      <c r="D197" s="39"/>
      <c r="E197" s="42"/>
      <c r="F197" s="39"/>
      <c r="G197" s="39"/>
      <c r="H197" s="39"/>
      <c r="I197" s="41"/>
    </row>
    <row r="198" spans="1:9" s="40" customFormat="1">
      <c r="A198" s="37"/>
      <c r="B198" s="38"/>
      <c r="C198" s="39"/>
      <c r="D198" s="39"/>
      <c r="E198" s="42"/>
      <c r="F198" s="39"/>
      <c r="G198" s="39"/>
      <c r="H198" s="39"/>
      <c r="I198" s="41"/>
    </row>
    <row r="199" spans="1:9" s="40" customFormat="1">
      <c r="A199" s="37"/>
      <c r="B199" s="38"/>
      <c r="C199" s="39"/>
      <c r="D199" s="39"/>
      <c r="E199" s="42"/>
      <c r="F199" s="39"/>
      <c r="G199" s="39"/>
      <c r="H199" s="39"/>
      <c r="I199" s="41"/>
    </row>
    <row r="200" spans="1:9" s="40" customFormat="1">
      <c r="A200" s="37"/>
      <c r="B200" s="38"/>
      <c r="C200" s="39"/>
      <c r="D200" s="39"/>
      <c r="E200" s="42"/>
      <c r="F200" s="39"/>
      <c r="G200" s="39"/>
      <c r="H200" s="39"/>
      <c r="I200" s="41"/>
    </row>
    <row r="201" spans="1:9" s="40" customFormat="1">
      <c r="A201" s="37"/>
      <c r="B201" s="38"/>
      <c r="C201" s="39"/>
      <c r="D201" s="39"/>
      <c r="E201" s="42"/>
      <c r="F201" s="39"/>
      <c r="G201" s="39"/>
      <c r="H201" s="39"/>
      <c r="I201" s="41"/>
    </row>
    <row r="202" spans="1:9" s="40" customFormat="1">
      <c r="A202" s="37"/>
      <c r="B202" s="38"/>
      <c r="C202" s="39"/>
      <c r="D202" s="39"/>
      <c r="E202" s="42"/>
      <c r="F202" s="39"/>
      <c r="G202" s="39"/>
      <c r="H202" s="39"/>
      <c r="I202" s="41"/>
    </row>
    <row r="203" spans="1:9" s="40" customFormat="1">
      <c r="A203" s="37"/>
      <c r="B203" s="38"/>
      <c r="C203" s="39"/>
      <c r="D203" s="39"/>
      <c r="E203" s="42"/>
      <c r="F203" s="39"/>
      <c r="G203" s="39"/>
      <c r="H203" s="39"/>
      <c r="I203" s="41"/>
    </row>
    <row r="204" spans="1:9" s="40" customFormat="1">
      <c r="A204" s="37"/>
      <c r="B204" s="38"/>
      <c r="C204" s="39"/>
      <c r="D204" s="39"/>
      <c r="E204" s="42"/>
      <c r="F204" s="39"/>
      <c r="G204" s="39"/>
      <c r="H204" s="39"/>
      <c r="I204" s="41"/>
    </row>
    <row r="205" spans="1:9" s="40" customFormat="1">
      <c r="A205" s="37"/>
      <c r="B205" s="38"/>
      <c r="C205" s="39"/>
      <c r="D205" s="39"/>
      <c r="E205" s="42"/>
      <c r="F205" s="39"/>
      <c r="G205" s="39"/>
      <c r="H205" s="39"/>
      <c r="I205" s="41"/>
    </row>
    <row r="206" spans="1:9" s="40" customFormat="1">
      <c r="A206" s="37"/>
      <c r="B206" s="38"/>
      <c r="C206" s="39"/>
      <c r="D206" s="39"/>
      <c r="E206" s="42"/>
      <c r="F206" s="39"/>
      <c r="G206" s="39"/>
      <c r="H206" s="39"/>
      <c r="I206" s="41"/>
    </row>
    <row r="207" spans="1:9" s="40" customFormat="1">
      <c r="A207" s="37"/>
      <c r="B207" s="38"/>
      <c r="C207" s="39"/>
      <c r="D207" s="39"/>
      <c r="E207" s="42"/>
      <c r="F207" s="39"/>
      <c r="G207" s="39"/>
      <c r="H207" s="39"/>
      <c r="I207" s="41"/>
    </row>
    <row r="208" spans="1:9" s="40" customFormat="1">
      <c r="A208" s="37"/>
      <c r="B208" s="38"/>
      <c r="C208" s="39"/>
      <c r="D208" s="39"/>
      <c r="E208" s="42"/>
      <c r="F208" s="39"/>
      <c r="G208" s="39"/>
      <c r="H208" s="39"/>
      <c r="I208" s="41"/>
    </row>
    <row r="209" spans="1:9" s="40" customFormat="1">
      <c r="A209" s="37"/>
      <c r="B209" s="38"/>
      <c r="C209" s="39"/>
      <c r="D209" s="39"/>
      <c r="E209" s="42"/>
      <c r="F209" s="39"/>
      <c r="G209" s="39"/>
      <c r="H209" s="39"/>
      <c r="I209" s="41"/>
    </row>
    <row r="210" spans="1:9" s="40" customFormat="1">
      <c r="A210" s="37"/>
      <c r="B210" s="38"/>
      <c r="C210" s="39"/>
      <c r="D210" s="39"/>
      <c r="E210" s="42"/>
      <c r="F210" s="39"/>
      <c r="G210" s="39"/>
      <c r="H210" s="39"/>
      <c r="I210" s="41"/>
    </row>
    <row r="211" spans="1:9" s="40" customFormat="1">
      <c r="A211" s="37"/>
      <c r="B211" s="38"/>
      <c r="C211" s="39"/>
      <c r="D211" s="39"/>
      <c r="E211" s="42"/>
      <c r="F211" s="39"/>
      <c r="G211" s="39"/>
      <c r="H211" s="39"/>
      <c r="I211" s="41"/>
    </row>
    <row r="212" spans="1:9" s="40" customFormat="1">
      <c r="A212" s="37"/>
      <c r="B212" s="38"/>
      <c r="C212" s="39"/>
      <c r="D212" s="39"/>
      <c r="E212" s="42"/>
      <c r="F212" s="39"/>
      <c r="G212" s="39"/>
      <c r="H212" s="39"/>
      <c r="I212" s="41"/>
    </row>
    <row r="213" spans="1:9" s="40" customFormat="1">
      <c r="A213" s="37"/>
      <c r="B213" s="38"/>
      <c r="C213" s="39"/>
      <c r="D213" s="39"/>
      <c r="E213" s="42"/>
      <c r="F213" s="39"/>
      <c r="G213" s="39"/>
      <c r="H213" s="39"/>
      <c r="I213" s="41"/>
    </row>
    <row r="214" spans="1:9" s="40" customFormat="1">
      <c r="A214" s="37"/>
      <c r="B214" s="38"/>
      <c r="C214" s="39"/>
      <c r="D214" s="39"/>
      <c r="E214" s="42"/>
      <c r="F214" s="39"/>
      <c r="G214" s="39"/>
      <c r="H214" s="39"/>
      <c r="I214" s="41"/>
    </row>
    <row r="215" spans="1:9" s="40" customFormat="1">
      <c r="A215" s="37"/>
      <c r="B215" s="38"/>
      <c r="C215" s="39"/>
      <c r="D215" s="39"/>
      <c r="E215" s="42"/>
      <c r="F215" s="39"/>
      <c r="G215" s="39"/>
      <c r="H215" s="39"/>
      <c r="I215" s="41"/>
    </row>
    <row r="216" spans="1:9" s="40" customFormat="1">
      <c r="A216" s="37"/>
      <c r="B216" s="38"/>
      <c r="C216" s="39"/>
      <c r="D216" s="39"/>
      <c r="E216" s="42"/>
      <c r="F216" s="39"/>
      <c r="G216" s="39"/>
      <c r="H216" s="39"/>
      <c r="I216" s="41"/>
    </row>
    <row r="217" spans="1:9" s="40" customFormat="1">
      <c r="A217" s="37"/>
      <c r="B217" s="38"/>
      <c r="C217" s="39"/>
      <c r="D217" s="39"/>
      <c r="E217" s="42"/>
      <c r="F217" s="39"/>
      <c r="G217" s="39"/>
      <c r="H217" s="39"/>
      <c r="I217" s="41"/>
    </row>
    <row r="218" spans="1:9" s="40" customFormat="1">
      <c r="A218" s="37"/>
      <c r="B218" s="38"/>
      <c r="C218" s="39"/>
      <c r="D218" s="39"/>
      <c r="E218" s="42"/>
      <c r="F218" s="39"/>
      <c r="G218" s="39"/>
      <c r="H218" s="39"/>
      <c r="I218" s="41"/>
    </row>
    <row r="219" spans="1:9" s="40" customFormat="1">
      <c r="A219" s="37"/>
      <c r="B219" s="38"/>
      <c r="C219" s="39"/>
      <c r="D219" s="39"/>
      <c r="E219" s="42"/>
      <c r="F219" s="39"/>
      <c r="G219" s="39"/>
      <c r="H219" s="39"/>
      <c r="I219" s="41"/>
    </row>
    <row r="220" spans="1:9" s="40" customFormat="1">
      <c r="A220" s="37"/>
      <c r="B220" s="38"/>
      <c r="C220" s="39"/>
      <c r="D220" s="39"/>
      <c r="E220" s="42"/>
      <c r="F220" s="39"/>
      <c r="G220" s="39"/>
      <c r="H220" s="39"/>
      <c r="I220" s="41"/>
    </row>
    <row r="221" spans="1:9" s="40" customFormat="1">
      <c r="A221" s="37"/>
      <c r="B221" s="38"/>
      <c r="C221" s="39"/>
      <c r="D221" s="39"/>
      <c r="E221" s="42"/>
      <c r="F221" s="39"/>
      <c r="G221" s="39"/>
      <c r="H221" s="39"/>
      <c r="I221" s="41"/>
    </row>
    <row r="222" spans="1:9" s="40" customFormat="1">
      <c r="A222" s="37"/>
      <c r="B222" s="38"/>
      <c r="C222" s="39"/>
      <c r="D222" s="39"/>
      <c r="E222" s="42"/>
      <c r="F222" s="39"/>
      <c r="G222" s="39"/>
      <c r="H222" s="39"/>
      <c r="I222" s="41"/>
    </row>
    <row r="223" spans="1:9" s="40" customFormat="1">
      <c r="A223" s="37"/>
      <c r="B223" s="38"/>
      <c r="C223" s="39"/>
      <c r="D223" s="39"/>
      <c r="E223" s="42"/>
      <c r="F223" s="39"/>
      <c r="G223" s="39"/>
      <c r="H223" s="39"/>
      <c r="I223" s="41"/>
    </row>
    <row r="224" spans="1:9" s="40" customFormat="1">
      <c r="A224" s="37"/>
      <c r="B224" s="38"/>
      <c r="C224" s="39"/>
      <c r="D224" s="39"/>
      <c r="E224" s="42"/>
      <c r="F224" s="39"/>
      <c r="G224" s="39"/>
      <c r="H224" s="39"/>
      <c r="I224" s="41"/>
    </row>
    <row r="225" spans="1:9" s="40" customFormat="1">
      <c r="A225" s="37"/>
      <c r="B225" s="38"/>
      <c r="C225" s="39"/>
      <c r="D225" s="39"/>
      <c r="E225" s="42"/>
      <c r="F225" s="39"/>
      <c r="G225" s="39"/>
      <c r="H225" s="39"/>
      <c r="I225" s="41"/>
    </row>
    <row r="226" spans="1:9" s="40" customFormat="1">
      <c r="A226" s="37"/>
      <c r="B226" s="38"/>
      <c r="C226" s="39"/>
      <c r="D226" s="39"/>
      <c r="E226" s="42"/>
      <c r="F226" s="39"/>
      <c r="G226" s="39"/>
      <c r="H226" s="39"/>
      <c r="I226" s="41"/>
    </row>
    <row r="227" spans="1:9" s="40" customFormat="1">
      <c r="A227" s="37"/>
      <c r="B227" s="38"/>
      <c r="C227" s="39"/>
      <c r="D227" s="39"/>
      <c r="E227" s="42"/>
      <c r="F227" s="39"/>
      <c r="G227" s="39"/>
      <c r="H227" s="39"/>
      <c r="I227" s="41"/>
    </row>
    <row r="228" spans="1:9" s="40" customFormat="1">
      <c r="A228" s="37"/>
      <c r="B228" s="38"/>
      <c r="C228" s="39"/>
      <c r="D228" s="39"/>
      <c r="E228" s="42"/>
      <c r="F228" s="39"/>
      <c r="G228" s="39"/>
      <c r="H228" s="39"/>
      <c r="I228" s="41"/>
    </row>
  </sheetData>
  <mergeCells count="17">
    <mergeCell ref="D2:I2"/>
    <mergeCell ref="D3:I3"/>
    <mergeCell ref="A6:I6"/>
    <mergeCell ref="A8:A9"/>
    <mergeCell ref="B8:B9"/>
    <mergeCell ref="C8:C9"/>
    <mergeCell ref="D8:D9"/>
    <mergeCell ref="E8:E9"/>
    <mergeCell ref="C4:I4"/>
    <mergeCell ref="C5:I5"/>
    <mergeCell ref="F8:F9"/>
    <mergeCell ref="I8:I9"/>
    <mergeCell ref="G8:G9"/>
    <mergeCell ref="H8:H9"/>
    <mergeCell ref="A98:E98"/>
    <mergeCell ref="A99:G99"/>
    <mergeCell ref="D100:H100"/>
  </mergeCells>
  <phoneticPr fontId="0" type="noConversion"/>
  <pageMargins left="0.78740157480314965" right="0.39370078740157483" top="0.19685039370078741" bottom="0.19685039370078741" header="0.51181102362204722" footer="0.51181102362204722"/>
  <pageSetup paperSize="9" scale="85" firstPageNumber="0" orientation="portrait" r:id="rId1"/>
  <headerFooter alignWithMargins="0"/>
  <rowBreaks count="1" manualBreakCount="1">
    <brk id="97" max="8" man="1"/>
  </rowBreaks>
</worksheet>
</file>

<file path=xl/worksheets/sheet2.xml><?xml version="1.0" encoding="utf-8"?>
<worksheet xmlns="http://schemas.openxmlformats.org/spreadsheetml/2006/main" xmlns:r="http://schemas.openxmlformats.org/officeDocument/2006/relationships">
  <dimension ref="A1:L169"/>
  <sheetViews>
    <sheetView view="pageBreakPreview" zoomScale="90" zoomScaleNormal="75" zoomScaleSheetLayoutView="90" workbookViewId="0">
      <selection activeCell="C5" sqref="C5:I5"/>
    </sheetView>
  </sheetViews>
  <sheetFormatPr defaultRowHeight="15"/>
  <cols>
    <col min="1" max="1" width="48.5703125" style="6" customWidth="1"/>
    <col min="2" max="2" width="9.140625" style="7" hidden="1" customWidth="1"/>
    <col min="3" max="3" width="7.7109375" style="8" customWidth="1"/>
    <col min="4" max="4" width="6.7109375" style="8" customWidth="1"/>
    <col min="5" max="5" width="15.85546875" style="9" customWidth="1"/>
    <col min="6" max="6" width="7.42578125" style="8" customWidth="1"/>
    <col min="7" max="7" width="10.85546875" style="8" customWidth="1"/>
    <col min="8" max="8" width="11.42578125" style="8" customWidth="1"/>
    <col min="9" max="9" width="14.28515625" style="10" customWidth="1"/>
    <col min="10" max="10" width="9.140625" style="11" hidden="1" customWidth="1"/>
    <col min="11" max="11" width="2.42578125" style="11" hidden="1" customWidth="1"/>
    <col min="12" max="12" width="10" style="11" hidden="1" customWidth="1"/>
    <col min="13" max="16384" width="9.140625" style="11"/>
  </cols>
  <sheetData>
    <row r="1" spans="1:12" s="15" customFormat="1" ht="0.75" customHeight="1">
      <c r="A1" s="6"/>
      <c r="B1" s="7"/>
      <c r="C1" s="12"/>
      <c r="D1" s="12"/>
      <c r="E1" s="13"/>
      <c r="F1" s="12"/>
      <c r="G1" s="12"/>
      <c r="H1" s="12"/>
      <c r="I1" s="14"/>
    </row>
    <row r="2" spans="1:12" s="15" customFormat="1" ht="15" hidden="1" customHeight="1">
      <c r="A2" s="6"/>
      <c r="B2" s="16"/>
      <c r="C2" s="17"/>
      <c r="D2" s="291"/>
      <c r="E2" s="291"/>
      <c r="F2" s="291"/>
      <c r="G2" s="291"/>
      <c r="H2" s="291"/>
      <c r="I2" s="291"/>
    </row>
    <row r="3" spans="1:12" s="15" customFormat="1" ht="117.75" hidden="1" customHeight="1">
      <c r="A3" s="6"/>
      <c r="B3" s="18"/>
      <c r="C3" s="19"/>
      <c r="D3" s="292"/>
      <c r="E3" s="292"/>
      <c r="F3" s="292"/>
      <c r="G3" s="292"/>
      <c r="H3" s="292"/>
      <c r="I3" s="292"/>
    </row>
    <row r="4" spans="1:12" s="15" customFormat="1" ht="21" customHeight="1">
      <c r="A4" s="6"/>
      <c r="B4" s="18"/>
      <c r="C4" s="291" t="s">
        <v>151</v>
      </c>
      <c r="D4" s="291"/>
      <c r="E4" s="291"/>
      <c r="F4" s="291"/>
      <c r="G4" s="291"/>
      <c r="H4" s="291"/>
      <c r="I4" s="291"/>
    </row>
    <row r="5" spans="1:12" s="15" customFormat="1" ht="72.75" customHeight="1">
      <c r="A5" s="6"/>
      <c r="B5" s="18"/>
      <c r="C5" s="292" t="s">
        <v>188</v>
      </c>
      <c r="D5" s="292"/>
      <c r="E5" s="292"/>
      <c r="F5" s="292"/>
      <c r="G5" s="292"/>
      <c r="H5" s="292"/>
      <c r="I5" s="292"/>
    </row>
    <row r="6" spans="1:12" ht="117" customHeight="1">
      <c r="A6" s="301" t="s">
        <v>172</v>
      </c>
      <c r="B6" s="301"/>
      <c r="C6" s="301"/>
      <c r="D6" s="301"/>
      <c r="E6" s="301"/>
      <c r="F6" s="301"/>
      <c r="G6" s="301"/>
      <c r="H6" s="301"/>
      <c r="I6" s="301"/>
    </row>
    <row r="7" spans="1:12" ht="16.5" customHeight="1">
      <c r="I7" s="20" t="s">
        <v>20</v>
      </c>
    </row>
    <row r="8" spans="1:12" s="22" customFormat="1" ht="22.5" customHeight="1">
      <c r="A8" s="288" t="s">
        <v>0</v>
      </c>
      <c r="B8" s="302"/>
      <c r="C8" s="296" t="s">
        <v>2</v>
      </c>
      <c r="D8" s="296" t="s">
        <v>3</v>
      </c>
      <c r="E8" s="298" t="s">
        <v>4</v>
      </c>
      <c r="F8" s="304" t="s">
        <v>5</v>
      </c>
      <c r="G8" s="288" t="s">
        <v>149</v>
      </c>
      <c r="H8" s="288" t="s">
        <v>168</v>
      </c>
      <c r="I8" s="288" t="s">
        <v>170</v>
      </c>
    </row>
    <row r="9" spans="1:12" s="23" customFormat="1" ht="15.6" customHeight="1">
      <c r="A9" s="288"/>
      <c r="B9" s="303"/>
      <c r="C9" s="297"/>
      <c r="D9" s="297"/>
      <c r="E9" s="299"/>
      <c r="F9" s="305"/>
      <c r="G9" s="288"/>
      <c r="H9" s="288"/>
      <c r="I9" s="288"/>
    </row>
    <row r="10" spans="1:12" s="82" customFormat="1" ht="15.75">
      <c r="A10" s="45" t="s">
        <v>21</v>
      </c>
      <c r="B10" s="282"/>
      <c r="C10" s="47" t="s">
        <v>6</v>
      </c>
      <c r="D10" s="25"/>
      <c r="E10" s="26"/>
      <c r="F10" s="144"/>
      <c r="G10" s="208">
        <f>G11+G16+G28+G23+0.001</f>
        <v>4596.2890000000007</v>
      </c>
      <c r="H10" s="163">
        <f>H11+H16+H28</f>
        <v>1647</v>
      </c>
      <c r="I10" s="163">
        <f>I11+I16+I28</f>
        <v>1753.2</v>
      </c>
      <c r="J10" s="27"/>
      <c r="K10" s="27"/>
      <c r="L10" s="122"/>
    </row>
    <row r="11" spans="1:12" s="27" customFormat="1" ht="55.5" customHeight="1">
      <c r="A11" s="98" t="s">
        <v>40</v>
      </c>
      <c r="B11" s="49"/>
      <c r="C11" s="103" t="s">
        <v>6</v>
      </c>
      <c r="D11" s="103" t="s">
        <v>12</v>
      </c>
      <c r="E11" s="104"/>
      <c r="F11" s="155"/>
      <c r="G11" s="208">
        <f t="shared" ref="G11:I14" si="0">G12</f>
        <v>866.95</v>
      </c>
      <c r="H11" s="163">
        <f t="shared" si="0"/>
        <v>350</v>
      </c>
      <c r="I11" s="163">
        <f t="shared" si="0"/>
        <v>355</v>
      </c>
    </row>
    <row r="12" spans="1:12" s="27" customFormat="1" ht="51.75" customHeight="1">
      <c r="A12" s="24" t="s">
        <v>117</v>
      </c>
      <c r="B12" s="49"/>
      <c r="C12" s="25" t="s">
        <v>6</v>
      </c>
      <c r="D12" s="25" t="s">
        <v>12</v>
      </c>
      <c r="E12" s="26" t="s">
        <v>41</v>
      </c>
      <c r="F12" s="144"/>
      <c r="G12" s="209">
        <f t="shared" si="0"/>
        <v>866.95</v>
      </c>
      <c r="H12" s="164">
        <f t="shared" si="0"/>
        <v>350</v>
      </c>
      <c r="I12" s="164">
        <f t="shared" si="0"/>
        <v>355</v>
      </c>
    </row>
    <row r="13" spans="1:12" s="27" customFormat="1" ht="34.9" customHeight="1">
      <c r="A13" s="24" t="s">
        <v>42</v>
      </c>
      <c r="B13" s="50"/>
      <c r="C13" s="25" t="s">
        <v>6</v>
      </c>
      <c r="D13" s="25" t="s">
        <v>12</v>
      </c>
      <c r="E13" s="25" t="s">
        <v>43</v>
      </c>
      <c r="F13" s="144"/>
      <c r="G13" s="209">
        <f t="shared" si="0"/>
        <v>866.95</v>
      </c>
      <c r="H13" s="164">
        <f t="shared" si="0"/>
        <v>350</v>
      </c>
      <c r="I13" s="164">
        <f t="shared" si="0"/>
        <v>355</v>
      </c>
    </row>
    <row r="14" spans="1:12" s="27" customFormat="1" ht="61.5" customHeight="1">
      <c r="A14" s="24" t="s">
        <v>118</v>
      </c>
      <c r="B14" s="21"/>
      <c r="C14" s="25" t="s">
        <v>6</v>
      </c>
      <c r="D14" s="25" t="s">
        <v>12</v>
      </c>
      <c r="E14" s="25" t="s">
        <v>44</v>
      </c>
      <c r="F14" s="144"/>
      <c r="G14" s="209">
        <f t="shared" si="0"/>
        <v>866.95</v>
      </c>
      <c r="H14" s="164">
        <f t="shared" si="0"/>
        <v>350</v>
      </c>
      <c r="I14" s="164">
        <f t="shared" si="0"/>
        <v>355</v>
      </c>
    </row>
    <row r="15" spans="1:12" s="29" customFormat="1" ht="117" customHeight="1">
      <c r="A15" s="24" t="s">
        <v>45</v>
      </c>
      <c r="B15" s="56"/>
      <c r="C15" s="25" t="s">
        <v>6</v>
      </c>
      <c r="D15" s="25" t="s">
        <v>12</v>
      </c>
      <c r="E15" s="26" t="s">
        <v>46</v>
      </c>
      <c r="F15" s="144" t="s">
        <v>8</v>
      </c>
      <c r="G15" s="210">
        <f>'прил 3-2024-2026'!G17</f>
        <v>866.95</v>
      </c>
      <c r="H15" s="165">
        <f>'прил 3-2024-2026'!H17</f>
        <v>350</v>
      </c>
      <c r="I15" s="165">
        <f>'прил 3-2024-2026'!I17</f>
        <v>355</v>
      </c>
    </row>
    <row r="16" spans="1:12" s="91" customFormat="1" ht="87.6" customHeight="1">
      <c r="A16" s="98" t="s">
        <v>22</v>
      </c>
      <c r="B16" s="55"/>
      <c r="C16" s="103" t="s">
        <v>6</v>
      </c>
      <c r="D16" s="103" t="s">
        <v>7</v>
      </c>
      <c r="E16" s="104"/>
      <c r="F16" s="155"/>
      <c r="G16" s="83">
        <f>'прил 3-2024-2026'!G18</f>
        <v>2395.1619999999998</v>
      </c>
      <c r="H16" s="165">
        <f>'прил 3-2024-2026'!H18</f>
        <v>829.7</v>
      </c>
      <c r="I16" s="165">
        <f>'прил 3-2024-2026'!I18</f>
        <v>826</v>
      </c>
    </row>
    <row r="17" spans="1:9" s="29" customFormat="1" ht="54" customHeight="1">
      <c r="A17" s="24" t="s">
        <v>117</v>
      </c>
      <c r="B17" s="58"/>
      <c r="C17" s="25" t="s">
        <v>6</v>
      </c>
      <c r="D17" s="25" t="s">
        <v>7</v>
      </c>
      <c r="E17" s="26" t="s">
        <v>41</v>
      </c>
      <c r="F17" s="144"/>
      <c r="G17" s="83">
        <f>'прил 3-2024-2026'!G19</f>
        <v>2395.1619999999998</v>
      </c>
      <c r="H17" s="165">
        <f>'прил 3-2024-2026'!H19</f>
        <v>829.7</v>
      </c>
      <c r="I17" s="165">
        <f>'прил 3-2024-2026'!I19</f>
        <v>826</v>
      </c>
    </row>
    <row r="18" spans="1:9" s="29" customFormat="1" ht="35.450000000000003" customHeight="1">
      <c r="A18" s="24" t="s">
        <v>42</v>
      </c>
      <c r="B18" s="21"/>
      <c r="C18" s="25" t="s">
        <v>6</v>
      </c>
      <c r="D18" s="25" t="s">
        <v>7</v>
      </c>
      <c r="E18" s="25" t="s">
        <v>43</v>
      </c>
      <c r="F18" s="144"/>
      <c r="G18" s="53">
        <f>G19</f>
        <v>2411.92</v>
      </c>
      <c r="H18" s="166">
        <f>H19</f>
        <v>829.7</v>
      </c>
      <c r="I18" s="166">
        <f>I19</f>
        <v>826</v>
      </c>
    </row>
    <row r="19" spans="1:9" s="29" customFormat="1" ht="52.15" customHeight="1">
      <c r="A19" s="24" t="s">
        <v>118</v>
      </c>
      <c r="B19" s="21"/>
      <c r="C19" s="25" t="s">
        <v>6</v>
      </c>
      <c r="D19" s="25" t="s">
        <v>7</v>
      </c>
      <c r="E19" s="25" t="s">
        <v>44</v>
      </c>
      <c r="F19" s="144"/>
      <c r="G19" s="53">
        <f>G20+G21+G22</f>
        <v>2411.92</v>
      </c>
      <c r="H19" s="166">
        <f>H20+H21+H22</f>
        <v>829.7</v>
      </c>
      <c r="I19" s="166">
        <f>I20+I21+I22</f>
        <v>826</v>
      </c>
    </row>
    <row r="20" spans="1:9" s="29" customFormat="1" ht="106.5" customHeight="1">
      <c r="A20" s="24" t="s">
        <v>47</v>
      </c>
      <c r="B20" s="21"/>
      <c r="C20" s="25" t="s">
        <v>6</v>
      </c>
      <c r="D20" s="25" t="s">
        <v>7</v>
      </c>
      <c r="E20" s="26" t="s">
        <v>49</v>
      </c>
      <c r="F20" s="144" t="s">
        <v>8</v>
      </c>
      <c r="G20" s="53">
        <f>'прил 3-2024-2026'!G22</f>
        <v>1591.9369999999999</v>
      </c>
      <c r="H20" s="166">
        <f>'прил 3-2024-2026'!H22</f>
        <v>590</v>
      </c>
      <c r="I20" s="166">
        <f>'прил 3-2024-2026'!I22</f>
        <v>591</v>
      </c>
    </row>
    <row r="21" spans="1:9" s="29" customFormat="1" ht="46.15" customHeight="1">
      <c r="A21" s="28" t="s">
        <v>48</v>
      </c>
      <c r="B21" s="21"/>
      <c r="C21" s="25" t="s">
        <v>6</v>
      </c>
      <c r="D21" s="25" t="s">
        <v>7</v>
      </c>
      <c r="E21" s="26" t="s">
        <v>49</v>
      </c>
      <c r="F21" s="144" t="s">
        <v>9</v>
      </c>
      <c r="G21" s="53">
        <v>759.98299999999995</v>
      </c>
      <c r="H21" s="166">
        <f>'прил 3-2024-2026'!H23</f>
        <v>179.7</v>
      </c>
      <c r="I21" s="166">
        <f>'прил 3-2024-2026'!I23</f>
        <v>175</v>
      </c>
    </row>
    <row r="22" spans="1:9" s="29" customFormat="1" ht="50.45" customHeight="1">
      <c r="A22" s="43" t="s">
        <v>50</v>
      </c>
      <c r="B22" s="46"/>
      <c r="C22" s="25" t="s">
        <v>6</v>
      </c>
      <c r="D22" s="25" t="s">
        <v>7</v>
      </c>
      <c r="E22" s="26" t="s">
        <v>49</v>
      </c>
      <c r="F22" s="144" t="s">
        <v>10</v>
      </c>
      <c r="G22" s="166">
        <f>'прил 3-2024-2026'!G24</f>
        <v>60</v>
      </c>
      <c r="H22" s="166">
        <f>'прил 3-2024-2026'!H24</f>
        <v>60</v>
      </c>
      <c r="I22" s="166">
        <f>'прил 3-2024-2026'!I24</f>
        <v>60</v>
      </c>
    </row>
    <row r="23" spans="1:9" s="29" customFormat="1" ht="31.5" customHeight="1">
      <c r="A23" s="247" t="s">
        <v>174</v>
      </c>
      <c r="B23" s="248"/>
      <c r="C23" s="103" t="s">
        <v>6</v>
      </c>
      <c r="D23" s="103" t="s">
        <v>175</v>
      </c>
      <c r="E23" s="104"/>
      <c r="F23" s="155"/>
      <c r="G23" s="249">
        <f>G24</f>
        <v>128.6</v>
      </c>
      <c r="H23" s="250">
        <v>0</v>
      </c>
      <c r="I23" s="250">
        <v>0</v>
      </c>
    </row>
    <row r="24" spans="1:9" s="29" customFormat="1" ht="52.5" customHeight="1">
      <c r="A24" s="24" t="s">
        <v>117</v>
      </c>
      <c r="B24" s="251"/>
      <c r="C24" s="25" t="s">
        <v>6</v>
      </c>
      <c r="D24" s="25" t="s">
        <v>175</v>
      </c>
      <c r="E24" s="26" t="s">
        <v>41</v>
      </c>
      <c r="F24" s="144"/>
      <c r="G24" s="252">
        <f>G25</f>
        <v>128.6</v>
      </c>
      <c r="H24" s="253">
        <v>0</v>
      </c>
      <c r="I24" s="253">
        <v>0</v>
      </c>
    </row>
    <row r="25" spans="1:9" s="29" customFormat="1" ht="41.25" customHeight="1">
      <c r="A25" s="254" t="s">
        <v>42</v>
      </c>
      <c r="B25" s="251"/>
      <c r="C25" s="25" t="s">
        <v>6</v>
      </c>
      <c r="D25" s="25" t="s">
        <v>175</v>
      </c>
      <c r="E25" s="25" t="s">
        <v>43</v>
      </c>
      <c r="F25" s="144"/>
      <c r="G25" s="252">
        <f>G26</f>
        <v>128.6</v>
      </c>
      <c r="H25" s="253">
        <v>0</v>
      </c>
      <c r="I25" s="253">
        <v>0</v>
      </c>
    </row>
    <row r="26" spans="1:9" s="29" customFormat="1" ht="51.75" customHeight="1">
      <c r="A26" s="24" t="s">
        <v>118</v>
      </c>
      <c r="B26" s="251"/>
      <c r="C26" s="25" t="s">
        <v>6</v>
      </c>
      <c r="D26" s="25" t="s">
        <v>175</v>
      </c>
      <c r="E26" s="25" t="s">
        <v>44</v>
      </c>
      <c r="F26" s="144"/>
      <c r="G26" s="252">
        <f>G27</f>
        <v>128.6</v>
      </c>
      <c r="H26" s="253">
        <f>H27</f>
        <v>0</v>
      </c>
      <c r="I26" s="253">
        <f>I27</f>
        <v>0</v>
      </c>
    </row>
    <row r="27" spans="1:9" s="29" customFormat="1" ht="53.25" customHeight="1">
      <c r="A27" s="24" t="s">
        <v>176</v>
      </c>
      <c r="B27" s="251"/>
      <c r="C27" s="25" t="s">
        <v>6</v>
      </c>
      <c r="D27" s="25" t="s">
        <v>175</v>
      </c>
      <c r="E27" s="26" t="s">
        <v>177</v>
      </c>
      <c r="F27" s="144" t="s">
        <v>10</v>
      </c>
      <c r="G27" s="252">
        <f>'прил 3-2024-2026'!G29</f>
        <v>128.6</v>
      </c>
      <c r="H27" s="253">
        <f>'прил 3-2024-2026'!H29</f>
        <v>0</v>
      </c>
      <c r="I27" s="253">
        <f>'прил 3-2024-2026'!I29</f>
        <v>0</v>
      </c>
    </row>
    <row r="28" spans="1:9" s="29" customFormat="1" ht="21.75" customHeight="1">
      <c r="A28" s="105" t="s">
        <v>27</v>
      </c>
      <c r="B28" s="58"/>
      <c r="C28" s="103" t="s">
        <v>6</v>
      </c>
      <c r="D28" s="103" t="s">
        <v>11</v>
      </c>
      <c r="E28" s="104"/>
      <c r="F28" s="155"/>
      <c r="G28" s="53">
        <f>'прил 3-2024-2026'!G32</f>
        <v>1205.5759999999998</v>
      </c>
      <c r="H28" s="166">
        <f>'прил 3-2024-2026'!H32</f>
        <v>467.3</v>
      </c>
      <c r="I28" s="166">
        <f>'прил 3-2024-2026'!I32</f>
        <v>572.20000000000005</v>
      </c>
    </row>
    <row r="29" spans="1:9" s="29" customFormat="1" ht="48.6" customHeight="1">
      <c r="A29" s="24" t="s">
        <v>117</v>
      </c>
      <c r="B29" s="46"/>
      <c r="C29" s="25" t="s">
        <v>6</v>
      </c>
      <c r="D29" s="25" t="s">
        <v>11</v>
      </c>
      <c r="E29" s="26" t="s">
        <v>41</v>
      </c>
      <c r="F29" s="144"/>
      <c r="G29" s="53">
        <f>'прил 3-2024-2026'!G33</f>
        <v>1205.5759999999998</v>
      </c>
      <c r="H29" s="166">
        <f>'прил 3-2024-2026'!H33</f>
        <v>467.3</v>
      </c>
      <c r="I29" s="166">
        <f>'прил 3-2024-2026'!I33</f>
        <v>572.20000000000005</v>
      </c>
    </row>
    <row r="30" spans="1:9" s="29" customFormat="1" ht="33" customHeight="1">
      <c r="A30" s="24" t="s">
        <v>42</v>
      </c>
      <c r="B30" s="46"/>
      <c r="C30" s="25" t="s">
        <v>6</v>
      </c>
      <c r="D30" s="25" t="s">
        <v>11</v>
      </c>
      <c r="E30" s="25" t="s">
        <v>43</v>
      </c>
      <c r="F30" s="144"/>
      <c r="G30" s="53">
        <f>G31</f>
        <v>139.209</v>
      </c>
      <c r="H30" s="166">
        <f>H31</f>
        <v>4.3</v>
      </c>
      <c r="I30" s="166">
        <f>I31</f>
        <v>4.5999999999999996</v>
      </c>
    </row>
    <row r="31" spans="1:9" s="29" customFormat="1" ht="54.6" customHeight="1">
      <c r="A31" s="24" t="s">
        <v>118</v>
      </c>
      <c r="B31" s="21"/>
      <c r="C31" s="25" t="s">
        <v>6</v>
      </c>
      <c r="D31" s="25" t="s">
        <v>11</v>
      </c>
      <c r="E31" s="25" t="s">
        <v>44</v>
      </c>
      <c r="F31" s="144"/>
      <c r="G31" s="53">
        <f>G32+G34</f>
        <v>139.209</v>
      </c>
      <c r="H31" s="166">
        <f>H32+H34</f>
        <v>4.3</v>
      </c>
      <c r="I31" s="166">
        <f>I32+I34</f>
        <v>4.5999999999999996</v>
      </c>
    </row>
    <row r="32" spans="1:9" s="29" customFormat="1" ht="49.9" customHeight="1">
      <c r="A32" s="86" t="s">
        <v>51</v>
      </c>
      <c r="B32" s="46"/>
      <c r="C32" s="25" t="s">
        <v>6</v>
      </c>
      <c r="D32" s="25" t="s">
        <v>11</v>
      </c>
      <c r="E32" s="25" t="s">
        <v>52</v>
      </c>
      <c r="F32" s="144" t="s">
        <v>9</v>
      </c>
      <c r="G32" s="53">
        <f>'прил 3-2024-2026'!G34</f>
        <v>137.40899999999999</v>
      </c>
      <c r="H32" s="166">
        <f>'прил 3-2024-2026'!H34</f>
        <v>2.5</v>
      </c>
      <c r="I32" s="166">
        <f>'прил 3-2024-2026'!I34</f>
        <v>2.8</v>
      </c>
    </row>
    <row r="33" spans="1:11" s="29" customFormat="1" ht="47.25">
      <c r="A33" s="43" t="s">
        <v>50</v>
      </c>
      <c r="B33" s="46"/>
      <c r="C33" s="25" t="s">
        <v>6</v>
      </c>
      <c r="D33" s="25" t="s">
        <v>11</v>
      </c>
      <c r="E33" s="25" t="s">
        <v>52</v>
      </c>
      <c r="F33" s="144" t="s">
        <v>19</v>
      </c>
      <c r="G33" s="53">
        <f>'прил 3-2024-2026'!G35</f>
        <v>1066.367</v>
      </c>
      <c r="H33" s="166">
        <f>'прил 3-2024-2026'!H35</f>
        <v>463</v>
      </c>
      <c r="I33" s="166">
        <f>'прил 3-2024-2026'!I35</f>
        <v>567.6</v>
      </c>
    </row>
    <row r="34" spans="1:11" s="29" customFormat="1" ht="31.5">
      <c r="A34" s="30" t="s">
        <v>54</v>
      </c>
      <c r="B34" s="46"/>
      <c r="C34" s="25" t="s">
        <v>6</v>
      </c>
      <c r="D34" s="25" t="s">
        <v>11</v>
      </c>
      <c r="E34" s="25" t="s">
        <v>52</v>
      </c>
      <c r="F34" s="144" t="s">
        <v>10</v>
      </c>
      <c r="G34" s="53">
        <f>'прил 3-2024-2026'!G36</f>
        <v>1.8</v>
      </c>
      <c r="H34" s="166">
        <f>'прил 3-2024-2026'!H36</f>
        <v>1.8</v>
      </c>
      <c r="I34" s="166">
        <f>'прил 3-2024-2026'!I36</f>
        <v>1.8</v>
      </c>
      <c r="J34" s="53">
        <f>'прил 3-2024-2026'!J36</f>
        <v>0</v>
      </c>
      <c r="K34" s="53">
        <f>'прил 3-2024-2026'!K36</f>
        <v>0</v>
      </c>
    </row>
    <row r="35" spans="1:11" s="29" customFormat="1" ht="18" customHeight="1">
      <c r="A35" s="225" t="s">
        <v>23</v>
      </c>
      <c r="B35" s="21"/>
      <c r="C35" s="47" t="s">
        <v>12</v>
      </c>
      <c r="D35" s="47"/>
      <c r="E35" s="47"/>
      <c r="F35" s="156"/>
      <c r="G35" s="54">
        <f t="shared" ref="G35:I38" si="1">G36</f>
        <v>163</v>
      </c>
      <c r="H35" s="167">
        <f t="shared" si="1"/>
        <v>177.9</v>
      </c>
      <c r="I35" s="167">
        <f t="shared" si="1"/>
        <v>184.1</v>
      </c>
    </row>
    <row r="36" spans="1:11" s="27" customFormat="1" ht="18" customHeight="1">
      <c r="A36" s="226" t="s">
        <v>56</v>
      </c>
      <c r="B36" s="46"/>
      <c r="C36" s="103" t="s">
        <v>12</v>
      </c>
      <c r="D36" s="103" t="s">
        <v>13</v>
      </c>
      <c r="E36" s="103"/>
      <c r="F36" s="155"/>
      <c r="G36" s="114">
        <f t="shared" si="1"/>
        <v>163</v>
      </c>
      <c r="H36" s="168">
        <f t="shared" si="1"/>
        <v>177.9</v>
      </c>
      <c r="I36" s="168">
        <f t="shared" si="1"/>
        <v>184.1</v>
      </c>
    </row>
    <row r="37" spans="1:11" s="27" customFormat="1" ht="47.25">
      <c r="A37" s="24" t="s">
        <v>117</v>
      </c>
      <c r="B37" s="46"/>
      <c r="C37" s="25" t="s">
        <v>12</v>
      </c>
      <c r="D37" s="25" t="s">
        <v>13</v>
      </c>
      <c r="E37" s="26" t="s">
        <v>41</v>
      </c>
      <c r="F37" s="144"/>
      <c r="G37" s="53">
        <f t="shared" si="1"/>
        <v>163</v>
      </c>
      <c r="H37" s="166">
        <f t="shared" si="1"/>
        <v>177.9</v>
      </c>
      <c r="I37" s="166">
        <f t="shared" si="1"/>
        <v>184.1</v>
      </c>
    </row>
    <row r="38" spans="1:11" s="27" customFormat="1" ht="34.15" customHeight="1">
      <c r="A38" s="24" t="s">
        <v>42</v>
      </c>
      <c r="B38" s="21"/>
      <c r="C38" s="25" t="s">
        <v>12</v>
      </c>
      <c r="D38" s="25" t="s">
        <v>13</v>
      </c>
      <c r="E38" s="25" t="s">
        <v>43</v>
      </c>
      <c r="F38" s="144"/>
      <c r="G38" s="53">
        <f t="shared" si="1"/>
        <v>163</v>
      </c>
      <c r="H38" s="166">
        <f t="shared" si="1"/>
        <v>177.9</v>
      </c>
      <c r="I38" s="166">
        <f t="shared" si="1"/>
        <v>184.1</v>
      </c>
    </row>
    <row r="39" spans="1:11" s="27" customFormat="1" ht="82.9" customHeight="1">
      <c r="A39" s="30" t="s">
        <v>120</v>
      </c>
      <c r="B39" s="21"/>
      <c r="C39" s="25" t="s">
        <v>12</v>
      </c>
      <c r="D39" s="25" t="s">
        <v>13</v>
      </c>
      <c r="E39" s="25" t="s">
        <v>55</v>
      </c>
      <c r="F39" s="144"/>
      <c r="G39" s="53">
        <f>G40+G41</f>
        <v>163</v>
      </c>
      <c r="H39" s="166">
        <f>H40+H41</f>
        <v>177.9</v>
      </c>
      <c r="I39" s="166">
        <f>I40+I41</f>
        <v>184.1</v>
      </c>
    </row>
    <row r="40" spans="1:11" s="27" customFormat="1" ht="118.15" customHeight="1">
      <c r="A40" s="24" t="s">
        <v>57</v>
      </c>
      <c r="B40" s="21"/>
      <c r="C40" s="25" t="s">
        <v>12</v>
      </c>
      <c r="D40" s="25" t="s">
        <v>13</v>
      </c>
      <c r="E40" s="26" t="s">
        <v>58</v>
      </c>
      <c r="F40" s="144" t="s">
        <v>8</v>
      </c>
      <c r="G40" s="53">
        <f>'прил 3-2024-2026'!G48</f>
        <v>144</v>
      </c>
      <c r="H40" s="166">
        <f>'прил 3-2024-2026'!H48</f>
        <v>160.1</v>
      </c>
      <c r="I40" s="166">
        <f>'прил 3-2024-2026'!I48</f>
        <v>165.7</v>
      </c>
    </row>
    <row r="41" spans="1:11" s="29" customFormat="1" ht="66" customHeight="1">
      <c r="A41" s="24" t="s">
        <v>94</v>
      </c>
      <c r="B41" s="46"/>
      <c r="C41" s="25" t="s">
        <v>12</v>
      </c>
      <c r="D41" s="25" t="s">
        <v>13</v>
      </c>
      <c r="E41" s="26" t="s">
        <v>58</v>
      </c>
      <c r="F41" s="144" t="s">
        <v>9</v>
      </c>
      <c r="G41" s="53">
        <f>'прил 3-2024-2026'!G49</f>
        <v>19</v>
      </c>
      <c r="H41" s="166">
        <f>'прил 3-2024-2026'!H49</f>
        <v>17.8</v>
      </c>
      <c r="I41" s="166">
        <f>'прил 3-2024-2026'!I49</f>
        <v>18.399999999999999</v>
      </c>
    </row>
    <row r="42" spans="1:11" s="29" customFormat="1" ht="36" customHeight="1">
      <c r="A42" s="45" t="s">
        <v>28</v>
      </c>
      <c r="B42" s="92"/>
      <c r="C42" s="47" t="s">
        <v>13</v>
      </c>
      <c r="D42" s="47"/>
      <c r="E42" s="48"/>
      <c r="F42" s="156"/>
      <c r="G42" s="53" t="str">
        <f>'прил 3-2024-2026'!G50</f>
        <v>306,841</v>
      </c>
      <c r="H42" s="166">
        <f>'прил 3-2024-2026'!H50</f>
        <v>31.6</v>
      </c>
      <c r="I42" s="166">
        <f>'прил 3-2024-2026'!I50</f>
        <v>31.9</v>
      </c>
    </row>
    <row r="43" spans="1:11" s="29" customFormat="1" ht="63" hidden="1">
      <c r="A43" s="98" t="s">
        <v>59</v>
      </c>
      <c r="B43" s="55"/>
      <c r="C43" s="103" t="s">
        <v>13</v>
      </c>
      <c r="D43" s="103" t="s">
        <v>14</v>
      </c>
      <c r="E43" s="104"/>
      <c r="F43" s="155"/>
      <c r="G43" s="114" t="e">
        <f t="shared" ref="G43:I46" si="2">G44</f>
        <v>#REF!</v>
      </c>
      <c r="H43" s="168" t="e">
        <f t="shared" si="2"/>
        <v>#REF!</v>
      </c>
      <c r="I43" s="168" t="e">
        <f t="shared" si="2"/>
        <v>#REF!</v>
      </c>
    </row>
    <row r="44" spans="1:11" s="29" customFormat="1" ht="47.25" hidden="1">
      <c r="A44" s="24" t="s">
        <v>109</v>
      </c>
      <c r="B44" s="93"/>
      <c r="C44" s="25" t="s">
        <v>13</v>
      </c>
      <c r="D44" s="25" t="s">
        <v>14</v>
      </c>
      <c r="E44" s="26" t="s">
        <v>41</v>
      </c>
      <c r="F44" s="144"/>
      <c r="G44" s="59" t="e">
        <f t="shared" si="2"/>
        <v>#REF!</v>
      </c>
      <c r="H44" s="169" t="e">
        <f t="shared" si="2"/>
        <v>#REF!</v>
      </c>
      <c r="I44" s="169" t="e">
        <f t="shared" si="2"/>
        <v>#REF!</v>
      </c>
    </row>
    <row r="45" spans="1:11" s="29" customFormat="1" ht="47.25" hidden="1">
      <c r="A45" s="24" t="s">
        <v>110</v>
      </c>
      <c r="B45" s="46"/>
      <c r="C45" s="25" t="s">
        <v>13</v>
      </c>
      <c r="D45" s="25" t="s">
        <v>14</v>
      </c>
      <c r="E45" s="25" t="s">
        <v>61</v>
      </c>
      <c r="F45" s="144"/>
      <c r="G45" s="53" t="e">
        <f t="shared" si="2"/>
        <v>#REF!</v>
      </c>
      <c r="H45" s="166" t="e">
        <f t="shared" si="2"/>
        <v>#REF!</v>
      </c>
      <c r="I45" s="166" t="e">
        <f t="shared" si="2"/>
        <v>#REF!</v>
      </c>
    </row>
    <row r="46" spans="1:11" s="29" customFormat="1" ht="47.25" hidden="1">
      <c r="A46" s="228" t="s">
        <v>60</v>
      </c>
      <c r="B46" s="55"/>
      <c r="C46" s="25" t="s">
        <v>62</v>
      </c>
      <c r="D46" s="25" t="s">
        <v>14</v>
      </c>
      <c r="E46" s="26" t="s">
        <v>67</v>
      </c>
      <c r="F46" s="144"/>
      <c r="G46" s="53" t="e">
        <f t="shared" si="2"/>
        <v>#REF!</v>
      </c>
      <c r="H46" s="166" t="e">
        <f t="shared" si="2"/>
        <v>#REF!</v>
      </c>
      <c r="I46" s="166" t="e">
        <f t="shared" si="2"/>
        <v>#REF!</v>
      </c>
    </row>
    <row r="47" spans="1:11" s="29" customFormat="1" ht="63" hidden="1">
      <c r="A47" s="228" t="s">
        <v>66</v>
      </c>
      <c r="B47" s="79"/>
      <c r="C47" s="25" t="s">
        <v>13</v>
      </c>
      <c r="D47" s="25" t="s">
        <v>14</v>
      </c>
      <c r="E47" s="26" t="s">
        <v>68</v>
      </c>
      <c r="F47" s="144" t="s">
        <v>9</v>
      </c>
      <c r="G47" s="53" t="e">
        <f>'прил 3-2024-2026'!#REF!</f>
        <v>#REF!</v>
      </c>
      <c r="H47" s="166" t="e">
        <f>'прил 3-2024-2026'!#REF!</f>
        <v>#REF!</v>
      </c>
      <c r="I47" s="166" t="e">
        <f>'прил 3-2024-2026'!#REF!</f>
        <v>#REF!</v>
      </c>
    </row>
    <row r="48" spans="1:11" s="29" customFormat="1" ht="50.25" customHeight="1">
      <c r="A48" s="98" t="s">
        <v>113</v>
      </c>
      <c r="B48" s="55"/>
      <c r="C48" s="103" t="s">
        <v>13</v>
      </c>
      <c r="D48" s="103" t="s">
        <v>112</v>
      </c>
      <c r="E48" s="104"/>
      <c r="F48" s="155"/>
      <c r="G48" s="53" t="str">
        <f t="shared" ref="G48:I51" si="3">G49</f>
        <v>306,841</v>
      </c>
      <c r="H48" s="166">
        <f t="shared" si="3"/>
        <v>31.6</v>
      </c>
      <c r="I48" s="166">
        <f t="shared" si="3"/>
        <v>31.9</v>
      </c>
    </row>
    <row r="49" spans="1:9" s="29" customFormat="1" ht="48" customHeight="1">
      <c r="A49" s="24" t="s">
        <v>117</v>
      </c>
      <c r="B49" s="93"/>
      <c r="C49" s="25" t="s">
        <v>13</v>
      </c>
      <c r="D49" s="25" t="s">
        <v>112</v>
      </c>
      <c r="E49" s="26" t="s">
        <v>41</v>
      </c>
      <c r="F49" s="144"/>
      <c r="G49" s="53" t="str">
        <f t="shared" si="3"/>
        <v>306,841</v>
      </c>
      <c r="H49" s="166">
        <f t="shared" si="3"/>
        <v>31.6</v>
      </c>
      <c r="I49" s="166">
        <f t="shared" si="3"/>
        <v>31.9</v>
      </c>
    </row>
    <row r="50" spans="1:9" s="29" customFormat="1" ht="47.25" customHeight="1">
      <c r="A50" s="24" t="s">
        <v>121</v>
      </c>
      <c r="B50" s="46"/>
      <c r="C50" s="25" t="s">
        <v>13</v>
      </c>
      <c r="D50" s="25" t="s">
        <v>112</v>
      </c>
      <c r="E50" s="25" t="s">
        <v>61</v>
      </c>
      <c r="F50" s="144"/>
      <c r="G50" s="53" t="str">
        <f t="shared" si="3"/>
        <v>306,841</v>
      </c>
      <c r="H50" s="166">
        <f t="shared" si="3"/>
        <v>31.6</v>
      </c>
      <c r="I50" s="166">
        <f t="shared" si="3"/>
        <v>31.9</v>
      </c>
    </row>
    <row r="51" spans="1:9" s="29" customFormat="1" ht="32.450000000000003" customHeight="1">
      <c r="A51" s="228" t="s">
        <v>60</v>
      </c>
      <c r="B51" s="55"/>
      <c r="C51" s="25" t="s">
        <v>62</v>
      </c>
      <c r="D51" s="25" t="s">
        <v>112</v>
      </c>
      <c r="E51" s="26" t="s">
        <v>64</v>
      </c>
      <c r="F51" s="144"/>
      <c r="G51" s="53" t="str">
        <f t="shared" si="3"/>
        <v>306,841</v>
      </c>
      <c r="H51" s="166">
        <f t="shared" si="3"/>
        <v>31.6</v>
      </c>
      <c r="I51" s="166">
        <f t="shared" si="3"/>
        <v>31.9</v>
      </c>
    </row>
    <row r="52" spans="1:9" s="29" customFormat="1" ht="65.45" customHeight="1">
      <c r="A52" s="228" t="s">
        <v>66</v>
      </c>
      <c r="B52" s="79"/>
      <c r="C52" s="25" t="s">
        <v>13</v>
      </c>
      <c r="D52" s="25" t="s">
        <v>112</v>
      </c>
      <c r="E52" s="26" t="s">
        <v>63</v>
      </c>
      <c r="F52" s="144" t="s">
        <v>9</v>
      </c>
      <c r="G52" s="53" t="str">
        <f>'прил 3-2024-2026'!G55</f>
        <v>306,841</v>
      </c>
      <c r="H52" s="166">
        <f>'прил 3-2024-2026'!H55</f>
        <v>31.6</v>
      </c>
      <c r="I52" s="166">
        <f>'прил 3-2024-2026'!I55</f>
        <v>31.9</v>
      </c>
    </row>
    <row r="53" spans="1:9" s="29" customFormat="1" ht="28.5" customHeight="1">
      <c r="A53" s="277" t="s">
        <v>143</v>
      </c>
      <c r="B53" s="188"/>
      <c r="C53" s="47" t="s">
        <v>7</v>
      </c>
      <c r="D53" s="47"/>
      <c r="E53" s="48"/>
      <c r="F53" s="156"/>
      <c r="G53" s="54">
        <f>G54</f>
        <v>1098.5999999999999</v>
      </c>
      <c r="H53" s="167">
        <v>0</v>
      </c>
      <c r="I53" s="167">
        <v>0</v>
      </c>
    </row>
    <row r="54" spans="1:9" s="29" customFormat="1" ht="21" customHeight="1">
      <c r="A54" s="229" t="s">
        <v>144</v>
      </c>
      <c r="B54" s="189"/>
      <c r="C54" s="100" t="s">
        <v>7</v>
      </c>
      <c r="D54" s="100" t="s">
        <v>14</v>
      </c>
      <c r="E54" s="101"/>
      <c r="F54" s="100"/>
      <c r="G54" s="190">
        <f>G55</f>
        <v>1098.5999999999999</v>
      </c>
      <c r="H54" s="191">
        <v>0</v>
      </c>
      <c r="I54" s="191">
        <v>0</v>
      </c>
    </row>
    <row r="55" spans="1:9" s="29" customFormat="1" ht="53.25" customHeight="1">
      <c r="A55" s="24" t="s">
        <v>117</v>
      </c>
      <c r="B55" s="188"/>
      <c r="C55" s="25" t="s">
        <v>7</v>
      </c>
      <c r="D55" s="25" t="s">
        <v>14</v>
      </c>
      <c r="E55" s="26" t="s">
        <v>41</v>
      </c>
      <c r="F55" s="25"/>
      <c r="G55" s="53">
        <f>G56</f>
        <v>1098.5999999999999</v>
      </c>
      <c r="H55" s="166">
        <v>0</v>
      </c>
      <c r="I55" s="166">
        <v>0</v>
      </c>
    </row>
    <row r="56" spans="1:9" s="29" customFormat="1" ht="54" customHeight="1">
      <c r="A56" s="228" t="s">
        <v>122</v>
      </c>
      <c r="B56" s="188"/>
      <c r="C56" s="25" t="s">
        <v>7</v>
      </c>
      <c r="D56" s="25" t="s">
        <v>14</v>
      </c>
      <c r="E56" s="26" t="s">
        <v>69</v>
      </c>
      <c r="F56" s="25"/>
      <c r="G56" s="53">
        <f>G57</f>
        <v>1098.5999999999999</v>
      </c>
      <c r="H56" s="166">
        <v>0</v>
      </c>
      <c r="I56" s="166">
        <v>0</v>
      </c>
    </row>
    <row r="57" spans="1:9" s="29" customFormat="1" ht="49.5" customHeight="1">
      <c r="A57" s="228" t="s">
        <v>145</v>
      </c>
      <c r="B57" s="188"/>
      <c r="C57" s="25" t="s">
        <v>7</v>
      </c>
      <c r="D57" s="25" t="s">
        <v>14</v>
      </c>
      <c r="E57" s="26" t="s">
        <v>146</v>
      </c>
      <c r="F57" s="25"/>
      <c r="G57" s="53">
        <f>G58</f>
        <v>1098.5999999999999</v>
      </c>
      <c r="H57" s="166">
        <v>0</v>
      </c>
      <c r="I57" s="166">
        <v>0</v>
      </c>
    </row>
    <row r="58" spans="1:9" s="29" customFormat="1" ht="64.5" customHeight="1">
      <c r="A58" s="228" t="s">
        <v>147</v>
      </c>
      <c r="B58" s="188"/>
      <c r="C58" s="25" t="s">
        <v>7</v>
      </c>
      <c r="D58" s="25" t="s">
        <v>14</v>
      </c>
      <c r="E58" s="26" t="s">
        <v>173</v>
      </c>
      <c r="F58" s="25" t="s">
        <v>9</v>
      </c>
      <c r="G58" s="53">
        <f>'прил 3-2024-2026'!G61</f>
        <v>1098.5999999999999</v>
      </c>
      <c r="H58" s="166">
        <v>0</v>
      </c>
      <c r="I58" s="166">
        <v>0</v>
      </c>
    </row>
    <row r="59" spans="1:9" s="5" customFormat="1" ht="18.600000000000001" customHeight="1">
      <c r="A59" s="44" t="s">
        <v>24</v>
      </c>
      <c r="B59" s="31"/>
      <c r="C59" s="47" t="s">
        <v>15</v>
      </c>
      <c r="D59" s="47"/>
      <c r="E59" s="48"/>
      <c r="F59" s="156"/>
      <c r="G59" s="60">
        <f>'прил 3-2024-2026'!G62</f>
        <v>1928.1329999999998</v>
      </c>
      <c r="H59" s="203">
        <f>'прил 3-2024-2026'!H62</f>
        <v>594.6</v>
      </c>
      <c r="I59" s="203">
        <f>'прил 3-2024-2026'!I62</f>
        <v>606.4</v>
      </c>
    </row>
    <row r="60" spans="1:9" s="5" customFormat="1" ht="20.45" customHeight="1">
      <c r="A60" s="108" t="s">
        <v>25</v>
      </c>
      <c r="B60" s="31"/>
      <c r="C60" s="103" t="s">
        <v>15</v>
      </c>
      <c r="D60" s="103" t="s">
        <v>13</v>
      </c>
      <c r="E60" s="104"/>
      <c r="F60" s="155"/>
      <c r="G60" s="123">
        <f>'прил 3-2024-2026'!G63</f>
        <v>1928.1329999999998</v>
      </c>
      <c r="H60" s="204">
        <f>'прил 3-2024-2026'!H63</f>
        <v>594.6</v>
      </c>
      <c r="I60" s="204">
        <f>'прил 3-2024-2026'!I63</f>
        <v>606.4</v>
      </c>
    </row>
    <row r="61" spans="1:9" s="5" customFormat="1" ht="46.9" customHeight="1">
      <c r="A61" s="24" t="s">
        <v>117</v>
      </c>
      <c r="B61" s="31"/>
      <c r="C61" s="25" t="s">
        <v>15</v>
      </c>
      <c r="D61" s="25" t="s">
        <v>13</v>
      </c>
      <c r="E61" s="26" t="s">
        <v>41</v>
      </c>
      <c r="F61" s="144"/>
      <c r="G61" s="52">
        <f>'прил 3-2024-2026'!G64</f>
        <v>1928.1329999999998</v>
      </c>
      <c r="H61" s="164">
        <f>'прил 3-2024-2026'!H64</f>
        <v>594.6</v>
      </c>
      <c r="I61" s="164">
        <f>'прил 3-2024-2026'!I64</f>
        <v>606.4</v>
      </c>
    </row>
    <row r="62" spans="1:9" s="5" customFormat="1" ht="48" customHeight="1">
      <c r="A62" s="228" t="s">
        <v>122</v>
      </c>
      <c r="B62" s="31"/>
      <c r="C62" s="25" t="s">
        <v>15</v>
      </c>
      <c r="D62" s="25" t="s">
        <v>13</v>
      </c>
      <c r="E62" s="26" t="s">
        <v>69</v>
      </c>
      <c r="F62" s="144"/>
      <c r="G62" s="52">
        <f>'прил 3-2024-2026'!G65</f>
        <v>1928.1329999999998</v>
      </c>
      <c r="H62" s="164">
        <f>'прил 3-2024-2026'!H65</f>
        <v>594.6</v>
      </c>
      <c r="I62" s="164">
        <f>'прил 3-2024-2026'!I65</f>
        <v>606.4</v>
      </c>
    </row>
    <row r="63" spans="1:9" s="5" customFormat="1" ht="31.9" customHeight="1">
      <c r="A63" s="30" t="s">
        <v>71</v>
      </c>
      <c r="B63" s="31"/>
      <c r="C63" s="25" t="s">
        <v>15</v>
      </c>
      <c r="D63" s="25" t="s">
        <v>13</v>
      </c>
      <c r="E63" s="26" t="s">
        <v>72</v>
      </c>
      <c r="F63" s="144"/>
      <c r="G63" s="52" t="str">
        <f>G64</f>
        <v>762,375</v>
      </c>
      <c r="H63" s="164">
        <f>H64</f>
        <v>590.6</v>
      </c>
      <c r="I63" s="164">
        <f>I64</f>
        <v>602.4</v>
      </c>
    </row>
    <row r="64" spans="1:9" s="40" customFormat="1" ht="48.6" customHeight="1">
      <c r="A64" s="30" t="s">
        <v>73</v>
      </c>
      <c r="B64" s="38"/>
      <c r="C64" s="25" t="s">
        <v>15</v>
      </c>
      <c r="D64" s="25" t="s">
        <v>13</v>
      </c>
      <c r="E64" s="26" t="s">
        <v>74</v>
      </c>
      <c r="F64" s="144" t="s">
        <v>9</v>
      </c>
      <c r="G64" s="52" t="str">
        <f>'прил 3-2024-2026'!G67</f>
        <v>762,375</v>
      </c>
      <c r="H64" s="164">
        <f>'прил 3-2024-2026'!H67</f>
        <v>590.6</v>
      </c>
      <c r="I64" s="164">
        <f>'прил 3-2024-2026'!I67</f>
        <v>602.4</v>
      </c>
    </row>
    <row r="65" spans="1:9" s="40" customFormat="1" ht="33" customHeight="1">
      <c r="A65" s="234" t="s">
        <v>75</v>
      </c>
      <c r="B65" s="38"/>
      <c r="C65" s="25" t="s">
        <v>15</v>
      </c>
      <c r="D65" s="25" t="s">
        <v>13</v>
      </c>
      <c r="E65" s="26" t="s">
        <v>76</v>
      </c>
      <c r="F65" s="144"/>
      <c r="G65" s="52">
        <f>G66</f>
        <v>2</v>
      </c>
      <c r="H65" s="164">
        <f>H66</f>
        <v>2</v>
      </c>
      <c r="I65" s="164">
        <f>I66</f>
        <v>2</v>
      </c>
    </row>
    <row r="66" spans="1:9" s="40" customFormat="1" ht="47.45" customHeight="1">
      <c r="A66" s="87" t="s">
        <v>77</v>
      </c>
      <c r="B66" s="38"/>
      <c r="C66" s="25" t="s">
        <v>15</v>
      </c>
      <c r="D66" s="25" t="s">
        <v>13</v>
      </c>
      <c r="E66" s="26" t="s">
        <v>78</v>
      </c>
      <c r="F66" s="144" t="s">
        <v>9</v>
      </c>
      <c r="G66" s="52">
        <f>'прил 3-2024-2026'!G69</f>
        <v>2</v>
      </c>
      <c r="H66" s="164">
        <f>'прил 3-2024-2026'!H69</f>
        <v>2</v>
      </c>
      <c r="I66" s="164">
        <f>'прил 3-2024-2026'!I69</f>
        <v>2</v>
      </c>
    </row>
    <row r="67" spans="1:9" s="40" customFormat="1" ht="35.25" customHeight="1">
      <c r="A67" s="234" t="s">
        <v>125</v>
      </c>
      <c r="B67" s="38"/>
      <c r="C67" s="25" t="s">
        <v>15</v>
      </c>
      <c r="D67" s="25" t="s">
        <v>13</v>
      </c>
      <c r="E67" s="26" t="s">
        <v>123</v>
      </c>
      <c r="F67" s="25"/>
      <c r="G67" s="52">
        <f>G68+G69</f>
        <v>200</v>
      </c>
      <c r="H67" s="52">
        <f>H68+H69</f>
        <v>0</v>
      </c>
      <c r="I67" s="52">
        <f>I68+I69</f>
        <v>0</v>
      </c>
    </row>
    <row r="68" spans="1:9" s="40" customFormat="1" ht="47.45" customHeight="1">
      <c r="A68" s="87" t="s">
        <v>77</v>
      </c>
      <c r="B68" s="38"/>
      <c r="C68" s="25" t="s">
        <v>15</v>
      </c>
      <c r="D68" s="25" t="s">
        <v>13</v>
      </c>
      <c r="E68" s="26" t="s">
        <v>124</v>
      </c>
      <c r="F68" s="25" t="s">
        <v>9</v>
      </c>
      <c r="G68" s="52">
        <f>'прил 3-2024-2026'!G71</f>
        <v>200</v>
      </c>
      <c r="H68" s="52">
        <f>'прил 3-2024-2026'!H71</f>
        <v>0</v>
      </c>
      <c r="I68" s="52">
        <f>'прил 3-2024-2026'!I71</f>
        <v>0</v>
      </c>
    </row>
    <row r="69" spans="1:9" s="40" customFormat="1" ht="36" customHeight="1">
      <c r="A69" s="30" t="s">
        <v>54</v>
      </c>
      <c r="B69" s="38"/>
      <c r="C69" s="25" t="s">
        <v>15</v>
      </c>
      <c r="D69" s="25" t="s">
        <v>13</v>
      </c>
      <c r="E69" s="26" t="s">
        <v>124</v>
      </c>
      <c r="F69" s="25" t="s">
        <v>10</v>
      </c>
      <c r="G69" s="52">
        <f>'прил 3-2024-2026'!G72</f>
        <v>0</v>
      </c>
      <c r="H69" s="52">
        <f>'прил 3-2024-2026'!H72</f>
        <v>0</v>
      </c>
      <c r="I69" s="52">
        <f>'прил 3-2024-2026'!I72</f>
        <v>0</v>
      </c>
    </row>
    <row r="70" spans="1:9" s="40" customFormat="1" ht="35.25" customHeight="1">
      <c r="A70" s="234" t="s">
        <v>139</v>
      </c>
      <c r="B70" s="38"/>
      <c r="C70" s="25" t="s">
        <v>15</v>
      </c>
      <c r="D70" s="25" t="s">
        <v>13</v>
      </c>
      <c r="E70" s="26" t="s">
        <v>70</v>
      </c>
      <c r="F70" s="144"/>
      <c r="G70" s="52">
        <f>'прил 3-2024-2026'!G73</f>
        <v>674.66899999999998</v>
      </c>
      <c r="H70" s="52">
        <f>'прил 3-2024-2026'!H73</f>
        <v>0</v>
      </c>
      <c r="I70" s="52">
        <f>'прил 3-2024-2026'!I73</f>
        <v>0</v>
      </c>
    </row>
    <row r="71" spans="1:9" s="40" customFormat="1" ht="63" customHeight="1">
      <c r="A71" s="87" t="s">
        <v>77</v>
      </c>
      <c r="B71" s="38"/>
      <c r="C71" s="25" t="s">
        <v>15</v>
      </c>
      <c r="D71" s="25" t="s">
        <v>13</v>
      </c>
      <c r="E71" s="26" t="s">
        <v>178</v>
      </c>
      <c r="F71" s="144" t="s">
        <v>9</v>
      </c>
      <c r="G71" s="52">
        <f>'прил 3-2024-2026'!G74</f>
        <v>402.9</v>
      </c>
      <c r="H71" s="52">
        <f>'прил 3-2024-2026'!H74</f>
        <v>0</v>
      </c>
      <c r="I71" s="52">
        <f>'прил 3-2024-2026'!I74</f>
        <v>0</v>
      </c>
    </row>
    <row r="72" spans="1:9" s="40" customFormat="1" ht="63" customHeight="1">
      <c r="A72" s="87" t="s">
        <v>77</v>
      </c>
      <c r="B72" s="38"/>
      <c r="C72" s="25" t="s">
        <v>15</v>
      </c>
      <c r="D72" s="25" t="s">
        <v>13</v>
      </c>
      <c r="E72" s="26" t="s">
        <v>79</v>
      </c>
      <c r="F72" s="144" t="s">
        <v>9</v>
      </c>
      <c r="G72" s="52">
        <f>'прил 3-2024-2026'!G75</f>
        <v>271.76900000000001</v>
      </c>
      <c r="H72" s="52">
        <f>'прил 3-2024-2026'!H75</f>
        <v>0</v>
      </c>
      <c r="I72" s="52">
        <f>'прил 3-2024-2026'!I75</f>
        <v>0</v>
      </c>
    </row>
    <row r="73" spans="1:9" s="40" customFormat="1" ht="39" customHeight="1">
      <c r="A73" s="234" t="s">
        <v>80</v>
      </c>
      <c r="B73" s="38"/>
      <c r="C73" s="25" t="s">
        <v>15</v>
      </c>
      <c r="D73" s="25" t="s">
        <v>13</v>
      </c>
      <c r="E73" s="26" t="s">
        <v>81</v>
      </c>
      <c r="F73" s="144"/>
      <c r="G73" s="52">
        <f>G74</f>
        <v>289.089</v>
      </c>
      <c r="H73" s="164">
        <f>H74</f>
        <v>2</v>
      </c>
      <c r="I73" s="164">
        <f>I74</f>
        <v>2</v>
      </c>
    </row>
    <row r="74" spans="1:9" s="40" customFormat="1" ht="63" customHeight="1">
      <c r="A74" s="87" t="s">
        <v>77</v>
      </c>
      <c r="B74" s="38"/>
      <c r="C74" s="25" t="s">
        <v>15</v>
      </c>
      <c r="D74" s="25" t="s">
        <v>13</v>
      </c>
      <c r="E74" s="26" t="s">
        <v>82</v>
      </c>
      <c r="F74" s="144" t="s">
        <v>9</v>
      </c>
      <c r="G74" s="52">
        <f>'прил 3-2024-2026'!G77</f>
        <v>289.089</v>
      </c>
      <c r="H74" s="164">
        <f>'прил 3-2024-2026'!H77</f>
        <v>2</v>
      </c>
      <c r="I74" s="164">
        <f>'прил 3-2024-2026'!I77</f>
        <v>2</v>
      </c>
    </row>
    <row r="75" spans="1:9" s="40" customFormat="1" ht="48.75" customHeight="1">
      <c r="A75" s="234" t="s">
        <v>140</v>
      </c>
      <c r="B75" s="38"/>
      <c r="C75" s="283" t="s">
        <v>15</v>
      </c>
      <c r="D75" s="283" t="s">
        <v>13</v>
      </c>
      <c r="E75" s="57" t="s">
        <v>83</v>
      </c>
      <c r="F75" s="157"/>
      <c r="G75" s="52">
        <f>G76</f>
        <v>0</v>
      </c>
      <c r="H75" s="164">
        <f>H76</f>
        <v>0</v>
      </c>
      <c r="I75" s="164">
        <f>I76</f>
        <v>0</v>
      </c>
    </row>
    <row r="76" spans="1:9" s="40" customFormat="1" ht="48.6" customHeight="1">
      <c r="A76" s="145" t="s">
        <v>77</v>
      </c>
      <c r="B76" s="146"/>
      <c r="C76" s="147" t="s">
        <v>15</v>
      </c>
      <c r="D76" s="147" t="s">
        <v>13</v>
      </c>
      <c r="E76" s="148" t="s">
        <v>84</v>
      </c>
      <c r="F76" s="158" t="s">
        <v>9</v>
      </c>
      <c r="G76" s="52">
        <f>'прил 3-2024-2026'!G79</f>
        <v>0</v>
      </c>
      <c r="H76" s="164">
        <f>'прил 3-2024-2026'!H79</f>
        <v>0</v>
      </c>
      <c r="I76" s="164">
        <f>'прил 3-2024-2026'!I79</f>
        <v>0</v>
      </c>
    </row>
    <row r="77" spans="1:9" s="40" customFormat="1" ht="50.45" customHeight="1">
      <c r="A77" s="137" t="s">
        <v>119</v>
      </c>
      <c r="B77" s="38"/>
      <c r="C77" s="51" t="s">
        <v>15</v>
      </c>
      <c r="D77" s="51" t="s">
        <v>13</v>
      </c>
      <c r="E77" s="138" t="s">
        <v>89</v>
      </c>
      <c r="F77" s="159"/>
      <c r="G77" s="139">
        <f t="shared" ref="G77:I78" si="4">G78</f>
        <v>0</v>
      </c>
      <c r="H77" s="170">
        <f t="shared" si="4"/>
        <v>0</v>
      </c>
      <c r="I77" s="170">
        <f t="shared" si="4"/>
        <v>0</v>
      </c>
    </row>
    <row r="78" spans="1:9" s="40" customFormat="1" ht="31.9" customHeight="1">
      <c r="A78" s="109" t="s">
        <v>92</v>
      </c>
      <c r="B78" s="38"/>
      <c r="C78" s="25" t="s">
        <v>15</v>
      </c>
      <c r="D78" s="25" t="s">
        <v>13</v>
      </c>
      <c r="E78" s="26" t="s">
        <v>91</v>
      </c>
      <c r="F78" s="144"/>
      <c r="G78" s="52">
        <f t="shared" si="4"/>
        <v>0</v>
      </c>
      <c r="H78" s="164">
        <f t="shared" si="4"/>
        <v>0</v>
      </c>
      <c r="I78" s="164">
        <f t="shared" si="4"/>
        <v>0</v>
      </c>
    </row>
    <row r="79" spans="1:9" s="40" customFormat="1" ht="49.9" customHeight="1">
      <c r="A79" s="284" t="s">
        <v>73</v>
      </c>
      <c r="B79" s="38"/>
      <c r="C79" s="25" t="s">
        <v>15</v>
      </c>
      <c r="D79" s="25" t="s">
        <v>13</v>
      </c>
      <c r="E79" s="26" t="s">
        <v>93</v>
      </c>
      <c r="F79" s="144" t="s">
        <v>9</v>
      </c>
      <c r="G79" s="52">
        <f>'прил 3-2024-2026'!G82</f>
        <v>0</v>
      </c>
      <c r="H79" s="164">
        <f>'прил 3-2024-2026'!H82</f>
        <v>0</v>
      </c>
      <c r="I79" s="164">
        <f>'прил 3-2024-2026'!I82</f>
        <v>0</v>
      </c>
    </row>
    <row r="80" spans="1:9" s="40" customFormat="1" ht="49.9" customHeight="1">
      <c r="A80" s="176" t="s">
        <v>134</v>
      </c>
      <c r="B80" s="38"/>
      <c r="C80" s="25" t="s">
        <v>15</v>
      </c>
      <c r="D80" s="25" t="s">
        <v>13</v>
      </c>
      <c r="E80" s="26" t="s">
        <v>136</v>
      </c>
      <c r="F80" s="25"/>
      <c r="G80" s="52">
        <f t="shared" ref="G80:I81" si="5">G81</f>
        <v>0</v>
      </c>
      <c r="H80" s="52">
        <f t="shared" si="5"/>
        <v>0</v>
      </c>
      <c r="I80" s="52">
        <f t="shared" si="5"/>
        <v>0</v>
      </c>
    </row>
    <row r="81" spans="1:9" s="40" customFormat="1" ht="49.9" customHeight="1">
      <c r="A81" s="211" t="s">
        <v>138</v>
      </c>
      <c r="B81" s="38"/>
      <c r="C81" s="25" t="s">
        <v>15</v>
      </c>
      <c r="D81" s="25" t="s">
        <v>13</v>
      </c>
      <c r="E81" s="26" t="s">
        <v>137</v>
      </c>
      <c r="F81" s="25"/>
      <c r="G81" s="52">
        <f t="shared" si="5"/>
        <v>0</v>
      </c>
      <c r="H81" s="52">
        <f t="shared" si="5"/>
        <v>0</v>
      </c>
      <c r="I81" s="52">
        <f t="shared" si="5"/>
        <v>0</v>
      </c>
    </row>
    <row r="82" spans="1:9" s="40" customFormat="1" ht="83.25" customHeight="1">
      <c r="A82" s="211" t="s">
        <v>135</v>
      </c>
      <c r="B82" s="38"/>
      <c r="C82" s="25" t="s">
        <v>15</v>
      </c>
      <c r="D82" s="25" t="s">
        <v>13</v>
      </c>
      <c r="E82" s="26" t="s">
        <v>133</v>
      </c>
      <c r="F82" s="25" t="s">
        <v>9</v>
      </c>
      <c r="G82" s="52">
        <f>'прил 3-2024-2026'!G85</f>
        <v>0</v>
      </c>
      <c r="H82" s="52">
        <f>'прил 3-2024-2026'!H85</f>
        <v>0</v>
      </c>
      <c r="I82" s="52">
        <f>'прил 3-2024-2026'!I85</f>
        <v>0</v>
      </c>
    </row>
    <row r="83" spans="1:9" s="40" customFormat="1" ht="36.75" customHeight="1">
      <c r="A83" s="84" t="s">
        <v>158</v>
      </c>
      <c r="B83" s="46">
        <v>914</v>
      </c>
      <c r="C83" s="47" t="s">
        <v>153</v>
      </c>
      <c r="D83" s="47"/>
      <c r="E83" s="47"/>
      <c r="F83" s="47"/>
      <c r="G83" s="60">
        <f t="shared" ref="G83:I87" si="6">G84</f>
        <v>2903.6</v>
      </c>
      <c r="H83" s="60">
        <f t="shared" si="6"/>
        <v>725.9</v>
      </c>
      <c r="I83" s="60">
        <f t="shared" si="6"/>
        <v>725.9</v>
      </c>
    </row>
    <row r="84" spans="1:9" s="40" customFormat="1" ht="27.75" customHeight="1">
      <c r="A84" s="84" t="s">
        <v>159</v>
      </c>
      <c r="B84" s="99">
        <v>914</v>
      </c>
      <c r="C84" s="103" t="s">
        <v>153</v>
      </c>
      <c r="D84" s="103" t="s">
        <v>6</v>
      </c>
      <c r="E84" s="103"/>
      <c r="F84" s="103"/>
      <c r="G84" s="123">
        <f t="shared" si="6"/>
        <v>2903.6</v>
      </c>
      <c r="H84" s="123">
        <f t="shared" si="6"/>
        <v>725.9</v>
      </c>
      <c r="I84" s="123">
        <f t="shared" si="6"/>
        <v>725.9</v>
      </c>
    </row>
    <row r="85" spans="1:9" s="40" customFormat="1" ht="56.25" customHeight="1">
      <c r="A85" s="176" t="s">
        <v>117</v>
      </c>
      <c r="B85" s="21">
        <v>914</v>
      </c>
      <c r="C85" s="25" t="s">
        <v>153</v>
      </c>
      <c r="D85" s="25" t="s">
        <v>6</v>
      </c>
      <c r="E85" s="25" t="s">
        <v>156</v>
      </c>
      <c r="F85" s="25"/>
      <c r="G85" s="52">
        <f t="shared" si="6"/>
        <v>2903.6</v>
      </c>
      <c r="H85" s="52">
        <f t="shared" si="6"/>
        <v>725.9</v>
      </c>
      <c r="I85" s="52">
        <f t="shared" si="6"/>
        <v>725.9</v>
      </c>
    </row>
    <row r="86" spans="1:9" s="40" customFormat="1" ht="34.5" customHeight="1">
      <c r="A86" s="211" t="s">
        <v>162</v>
      </c>
      <c r="B86" s="21">
        <v>914</v>
      </c>
      <c r="C86" s="25" t="s">
        <v>153</v>
      </c>
      <c r="D86" s="25" t="s">
        <v>6</v>
      </c>
      <c r="E86" s="25" t="s">
        <v>157</v>
      </c>
      <c r="F86" s="25"/>
      <c r="G86" s="52">
        <f t="shared" si="6"/>
        <v>2903.6</v>
      </c>
      <c r="H86" s="52">
        <f t="shared" si="6"/>
        <v>725.9</v>
      </c>
      <c r="I86" s="52">
        <f t="shared" si="6"/>
        <v>725.9</v>
      </c>
    </row>
    <row r="87" spans="1:9" s="40" customFormat="1" ht="37.5" customHeight="1">
      <c r="A87" s="211" t="s">
        <v>160</v>
      </c>
      <c r="B87" s="21">
        <v>914</v>
      </c>
      <c r="C87" s="25" t="s">
        <v>153</v>
      </c>
      <c r="D87" s="25" t="s">
        <v>6</v>
      </c>
      <c r="E87" s="25" t="s">
        <v>154</v>
      </c>
      <c r="F87" s="25"/>
      <c r="G87" s="52">
        <f t="shared" si="6"/>
        <v>2903.6</v>
      </c>
      <c r="H87" s="52">
        <f t="shared" si="6"/>
        <v>725.9</v>
      </c>
      <c r="I87" s="52">
        <f t="shared" si="6"/>
        <v>725.9</v>
      </c>
    </row>
    <row r="88" spans="1:9" s="40" customFormat="1" ht="39" customHeight="1">
      <c r="A88" s="212" t="s">
        <v>161</v>
      </c>
      <c r="B88" s="21">
        <v>914</v>
      </c>
      <c r="C88" s="25" t="s">
        <v>153</v>
      </c>
      <c r="D88" s="25" t="s">
        <v>6</v>
      </c>
      <c r="E88" s="25" t="s">
        <v>155</v>
      </c>
      <c r="F88" s="25" t="s">
        <v>19</v>
      </c>
      <c r="G88" s="88">
        <f>'прил 3-2024-2026'!G42</f>
        <v>2903.6</v>
      </c>
      <c r="H88" s="88">
        <f>'прил 3-2024-2026'!H42</f>
        <v>725.9</v>
      </c>
      <c r="I88" s="88">
        <f>'прил 3-2024-2026'!I42</f>
        <v>725.9</v>
      </c>
    </row>
    <row r="89" spans="1:9" s="40" customFormat="1" ht="15.75">
      <c r="A89" s="110" t="s">
        <v>26</v>
      </c>
      <c r="B89" s="38"/>
      <c r="C89" s="47" t="s">
        <v>16</v>
      </c>
      <c r="D89" s="47"/>
      <c r="E89" s="48"/>
      <c r="F89" s="156"/>
      <c r="G89" s="60">
        <f t="shared" ref="G89:I93" si="7">G90</f>
        <v>105.5</v>
      </c>
      <c r="H89" s="163">
        <f t="shared" si="7"/>
        <v>109.3</v>
      </c>
      <c r="I89" s="163">
        <f t="shared" si="7"/>
        <v>113.2</v>
      </c>
    </row>
    <row r="90" spans="1:9" s="40" customFormat="1" ht="15.75">
      <c r="A90" s="112" t="s">
        <v>36</v>
      </c>
      <c r="B90" s="38"/>
      <c r="C90" s="103" t="s">
        <v>16</v>
      </c>
      <c r="D90" s="103" t="s">
        <v>6</v>
      </c>
      <c r="E90" s="104"/>
      <c r="F90" s="155"/>
      <c r="G90" s="123">
        <f t="shared" si="7"/>
        <v>105.5</v>
      </c>
      <c r="H90" s="171">
        <f t="shared" si="7"/>
        <v>109.3</v>
      </c>
      <c r="I90" s="171">
        <f t="shared" si="7"/>
        <v>113.2</v>
      </c>
    </row>
    <row r="91" spans="1:9" s="40" customFormat="1" ht="53.45" customHeight="1">
      <c r="A91" s="24" t="s">
        <v>117</v>
      </c>
      <c r="B91" s="38"/>
      <c r="C91" s="25" t="s">
        <v>16</v>
      </c>
      <c r="D91" s="25" t="s">
        <v>6</v>
      </c>
      <c r="E91" s="26" t="s">
        <v>41</v>
      </c>
      <c r="F91" s="144"/>
      <c r="G91" s="52">
        <f t="shared" si="7"/>
        <v>105.5</v>
      </c>
      <c r="H91" s="164">
        <f t="shared" si="7"/>
        <v>109.3</v>
      </c>
      <c r="I91" s="164">
        <f t="shared" si="7"/>
        <v>113.2</v>
      </c>
    </row>
    <row r="92" spans="1:9" s="40" customFormat="1" ht="34.9" customHeight="1">
      <c r="A92" s="24" t="s">
        <v>42</v>
      </c>
      <c r="B92" s="38"/>
      <c r="C92" s="25" t="s">
        <v>16</v>
      </c>
      <c r="D92" s="25" t="s">
        <v>6</v>
      </c>
      <c r="E92" s="25" t="s">
        <v>43</v>
      </c>
      <c r="F92" s="144"/>
      <c r="G92" s="52">
        <f t="shared" si="7"/>
        <v>105.5</v>
      </c>
      <c r="H92" s="164">
        <f t="shared" si="7"/>
        <v>109.3</v>
      </c>
      <c r="I92" s="164">
        <f t="shared" si="7"/>
        <v>113.2</v>
      </c>
    </row>
    <row r="93" spans="1:9" s="40" customFormat="1" ht="83.25" customHeight="1">
      <c r="A93" s="109" t="s">
        <v>120</v>
      </c>
      <c r="B93" s="38"/>
      <c r="C93" s="25" t="s">
        <v>16</v>
      </c>
      <c r="D93" s="25" t="s">
        <v>6</v>
      </c>
      <c r="E93" s="26" t="s">
        <v>55</v>
      </c>
      <c r="F93" s="144"/>
      <c r="G93" s="52">
        <f t="shared" si="7"/>
        <v>105.5</v>
      </c>
      <c r="H93" s="164">
        <f t="shared" si="7"/>
        <v>109.3</v>
      </c>
      <c r="I93" s="164">
        <f t="shared" si="7"/>
        <v>113.2</v>
      </c>
    </row>
    <row r="94" spans="1:9" s="40" customFormat="1" ht="47.45" customHeight="1">
      <c r="A94" s="109" t="s">
        <v>85</v>
      </c>
      <c r="B94" s="38"/>
      <c r="C94" s="25" t="s">
        <v>16</v>
      </c>
      <c r="D94" s="25" t="s">
        <v>6</v>
      </c>
      <c r="E94" s="26" t="s">
        <v>86</v>
      </c>
      <c r="F94" s="144" t="s">
        <v>17</v>
      </c>
      <c r="G94" s="52">
        <f>'прил 3-2024-2026'!G91</f>
        <v>105.5</v>
      </c>
      <c r="H94" s="164">
        <f>'прил 3-2024-2026'!H91</f>
        <v>109.3</v>
      </c>
      <c r="I94" s="164">
        <f>'прил 3-2024-2026'!I91</f>
        <v>113.2</v>
      </c>
    </row>
    <row r="95" spans="1:9" s="40" customFormat="1" ht="36" customHeight="1">
      <c r="A95" s="84" t="s">
        <v>37</v>
      </c>
      <c r="B95" s="38"/>
      <c r="C95" s="94" t="s">
        <v>11</v>
      </c>
      <c r="D95" s="94"/>
      <c r="E95" s="48"/>
      <c r="F95" s="160"/>
      <c r="G95" s="60">
        <f t="shared" ref="G95:I99" si="8">G96</f>
        <v>0.5</v>
      </c>
      <c r="H95" s="163">
        <f t="shared" si="8"/>
        <v>0.5</v>
      </c>
      <c r="I95" s="163">
        <f t="shared" si="8"/>
        <v>0</v>
      </c>
    </row>
    <row r="96" spans="1:9" s="40" customFormat="1" ht="31.5">
      <c r="A96" s="113" t="s">
        <v>38</v>
      </c>
      <c r="B96" s="38"/>
      <c r="C96" s="117" t="s">
        <v>11</v>
      </c>
      <c r="D96" s="117" t="s">
        <v>6</v>
      </c>
      <c r="E96" s="104"/>
      <c r="F96" s="161"/>
      <c r="G96" s="123">
        <f t="shared" si="8"/>
        <v>0.5</v>
      </c>
      <c r="H96" s="171">
        <f t="shared" si="8"/>
        <v>0.5</v>
      </c>
      <c r="I96" s="171">
        <f t="shared" si="8"/>
        <v>0</v>
      </c>
    </row>
    <row r="97" spans="1:12" s="40" customFormat="1" ht="53.45" customHeight="1">
      <c r="A97" s="24" t="s">
        <v>127</v>
      </c>
      <c r="B97" s="38"/>
      <c r="C97" s="25" t="s">
        <v>11</v>
      </c>
      <c r="D97" s="25" t="s">
        <v>6</v>
      </c>
      <c r="E97" s="26" t="s">
        <v>41</v>
      </c>
      <c r="F97" s="158"/>
      <c r="G97" s="52">
        <f t="shared" si="8"/>
        <v>0.5</v>
      </c>
      <c r="H97" s="164">
        <f t="shared" si="8"/>
        <v>0.5</v>
      </c>
      <c r="I97" s="164">
        <f t="shared" si="8"/>
        <v>0</v>
      </c>
    </row>
    <row r="98" spans="1:12" s="40" customFormat="1" ht="35.450000000000003" customHeight="1">
      <c r="A98" s="24" t="s">
        <v>42</v>
      </c>
      <c r="B98" s="38"/>
      <c r="C98" s="25" t="s">
        <v>11</v>
      </c>
      <c r="D98" s="25" t="s">
        <v>6</v>
      </c>
      <c r="E98" s="25" t="s">
        <v>43</v>
      </c>
      <c r="F98" s="158"/>
      <c r="G98" s="52">
        <f t="shared" si="8"/>
        <v>0.5</v>
      </c>
      <c r="H98" s="164">
        <f t="shared" si="8"/>
        <v>0.5</v>
      </c>
      <c r="I98" s="164">
        <f t="shared" si="8"/>
        <v>0</v>
      </c>
    </row>
    <row r="99" spans="1:12" s="40" customFormat="1" ht="61.9" customHeight="1">
      <c r="A99" s="109" t="s">
        <v>120</v>
      </c>
      <c r="B99" s="38"/>
      <c r="C99" s="25" t="s">
        <v>11</v>
      </c>
      <c r="D99" s="25" t="s">
        <v>6</v>
      </c>
      <c r="E99" s="26" t="s">
        <v>55</v>
      </c>
      <c r="F99" s="158"/>
      <c r="G99" s="52">
        <f t="shared" si="8"/>
        <v>0.5</v>
      </c>
      <c r="H99" s="164">
        <f t="shared" si="8"/>
        <v>0.5</v>
      </c>
      <c r="I99" s="164">
        <f t="shared" si="8"/>
        <v>0</v>
      </c>
    </row>
    <row r="100" spans="1:12" s="40" customFormat="1" ht="51" customHeight="1">
      <c r="A100" s="109" t="s">
        <v>87</v>
      </c>
      <c r="B100" s="119"/>
      <c r="C100" s="120" t="s">
        <v>11</v>
      </c>
      <c r="D100" s="120" t="s">
        <v>6</v>
      </c>
      <c r="E100" s="121" t="s">
        <v>88</v>
      </c>
      <c r="F100" s="162" t="s">
        <v>33</v>
      </c>
      <c r="G100" s="52">
        <f>'прил 3-2024-2026'!G97</f>
        <v>0.5</v>
      </c>
      <c r="H100" s="164">
        <f>'прил 3-2024-2026'!H97</f>
        <v>0.5</v>
      </c>
      <c r="I100" s="164">
        <f>'прил 3-2024-2026'!I97</f>
        <v>0</v>
      </c>
    </row>
    <row r="101" spans="1:12" s="40" customFormat="1" ht="21" customHeight="1">
      <c r="A101" s="110" t="s">
        <v>95</v>
      </c>
      <c r="B101" s="110"/>
      <c r="C101" s="110"/>
      <c r="D101" s="110"/>
      <c r="E101" s="110"/>
      <c r="F101" s="285"/>
      <c r="G101" s="286">
        <f>G10+G35+G42+G59+G89+G95+G53+G83</f>
        <v>11102.463000000002</v>
      </c>
      <c r="H101" s="286">
        <f>H10+H35+H42+H59+H89+H95+H53+H83</f>
        <v>3286.8</v>
      </c>
      <c r="I101" s="286">
        <f>I10+I35+I42+I59+I89+I95+I53+I83</f>
        <v>3414.7</v>
      </c>
      <c r="J101" s="96"/>
      <c r="K101" s="96"/>
      <c r="L101" s="118"/>
    </row>
    <row r="102" spans="1:12" s="40" customFormat="1" ht="12.6" customHeight="1">
      <c r="A102" s="118"/>
      <c r="B102" s="118"/>
      <c r="C102" s="118"/>
      <c r="D102" s="118"/>
      <c r="E102" s="118"/>
      <c r="F102" s="118"/>
      <c r="G102" s="118"/>
      <c r="H102" s="118"/>
      <c r="I102" s="118"/>
      <c r="J102" s="118"/>
      <c r="K102" s="118"/>
      <c r="L102" s="118"/>
    </row>
    <row r="103" spans="1:12" s="40" customFormat="1" ht="15.6" hidden="1" customHeight="1">
      <c r="A103" s="118"/>
      <c r="B103" s="118"/>
      <c r="C103" s="118"/>
      <c r="D103" s="118"/>
      <c r="E103" s="118"/>
      <c r="F103" s="118"/>
      <c r="G103" s="118"/>
      <c r="H103" s="118"/>
      <c r="I103" s="118"/>
      <c r="J103" s="118"/>
      <c r="K103" s="118"/>
      <c r="L103" s="118"/>
    </row>
    <row r="104" spans="1:12" s="40" customFormat="1" ht="15.75" customHeight="1">
      <c r="A104" s="118" t="s">
        <v>183</v>
      </c>
      <c r="B104" s="118"/>
      <c r="C104" s="118"/>
      <c r="D104" s="118"/>
      <c r="E104" s="118"/>
      <c r="F104" s="118"/>
      <c r="G104" s="118"/>
      <c r="H104" s="118"/>
      <c r="I104" s="118"/>
      <c r="J104" s="118"/>
      <c r="K104" s="118"/>
      <c r="L104" s="118"/>
    </row>
    <row r="105" spans="1:12" s="40" customFormat="1" ht="15.75" customHeight="1">
      <c r="A105" s="118" t="s">
        <v>34</v>
      </c>
      <c r="B105" s="118"/>
      <c r="C105" s="118"/>
      <c r="D105" s="118"/>
      <c r="E105" s="118"/>
      <c r="F105" s="118"/>
      <c r="G105" s="118"/>
      <c r="H105" s="118"/>
      <c r="I105" s="118"/>
      <c r="J105" s="118"/>
      <c r="K105" s="118"/>
      <c r="L105" s="118"/>
    </row>
    <row r="106" spans="1:12" s="40" customFormat="1" ht="15.75" customHeight="1">
      <c r="A106" s="118" t="s">
        <v>35</v>
      </c>
      <c r="B106" s="118"/>
      <c r="C106" s="118"/>
      <c r="D106" s="118"/>
      <c r="E106" s="300" t="s">
        <v>184</v>
      </c>
      <c r="F106" s="300"/>
      <c r="G106" s="300"/>
      <c r="H106" s="300"/>
      <c r="I106" s="300"/>
      <c r="J106" s="118"/>
      <c r="K106" s="118"/>
      <c r="L106" s="118"/>
    </row>
    <row r="107" spans="1:12" s="40" customFormat="1" ht="15.75" customHeight="1">
      <c r="A107" s="118"/>
      <c r="B107" s="118"/>
      <c r="C107" s="118"/>
      <c r="D107" s="118"/>
      <c r="E107" s="118"/>
      <c r="F107" s="118"/>
      <c r="G107" s="118"/>
      <c r="H107" s="118"/>
      <c r="I107" s="118"/>
      <c r="J107" s="118"/>
      <c r="K107" s="118"/>
      <c r="L107" s="118"/>
    </row>
    <row r="108" spans="1:12" s="40" customFormat="1">
      <c r="A108" s="37"/>
      <c r="B108" s="38"/>
      <c r="C108" s="39"/>
      <c r="D108" s="39"/>
      <c r="E108" s="42"/>
      <c r="F108" s="39"/>
      <c r="G108" s="39"/>
      <c r="H108" s="39"/>
      <c r="I108" s="41"/>
    </row>
    <row r="109" spans="1:12" s="40" customFormat="1">
      <c r="A109" s="37"/>
      <c r="B109" s="38"/>
      <c r="C109" s="39"/>
      <c r="D109" s="39"/>
      <c r="E109" s="42"/>
      <c r="F109" s="39"/>
      <c r="G109" s="39"/>
      <c r="H109" s="39"/>
      <c r="I109" s="41"/>
    </row>
    <row r="110" spans="1:12" s="40" customFormat="1">
      <c r="A110" s="37"/>
      <c r="B110" s="38"/>
      <c r="C110" s="39"/>
      <c r="D110" s="39"/>
      <c r="E110" s="42"/>
      <c r="F110" s="39"/>
      <c r="G110" s="39"/>
      <c r="H110" s="39"/>
      <c r="I110" s="41"/>
    </row>
    <row r="111" spans="1:12" s="40" customFormat="1">
      <c r="A111" s="37"/>
      <c r="B111" s="38"/>
      <c r="C111" s="39"/>
      <c r="D111" s="39"/>
      <c r="E111" s="42"/>
      <c r="F111" s="39"/>
      <c r="G111" s="39"/>
      <c r="H111" s="39"/>
      <c r="I111" s="41"/>
    </row>
    <row r="112" spans="1:12" s="40" customFormat="1">
      <c r="A112" s="37"/>
      <c r="B112" s="38"/>
      <c r="C112" s="39"/>
      <c r="D112" s="39"/>
      <c r="E112" s="42"/>
      <c r="F112" s="39"/>
      <c r="G112" s="39"/>
      <c r="H112" s="39"/>
      <c r="I112" s="41"/>
    </row>
    <row r="113" spans="1:9" s="40" customFormat="1">
      <c r="A113" s="37"/>
      <c r="B113" s="38"/>
      <c r="C113" s="39"/>
      <c r="D113" s="39"/>
      <c r="E113" s="42"/>
      <c r="F113" s="39"/>
      <c r="G113" s="39"/>
      <c r="H113" s="39"/>
      <c r="I113" s="41"/>
    </row>
    <row r="114" spans="1:9" s="40" customFormat="1">
      <c r="A114" s="37"/>
      <c r="B114" s="38"/>
      <c r="C114" s="39"/>
      <c r="D114" s="39"/>
      <c r="E114" s="42"/>
      <c r="F114" s="39"/>
      <c r="G114" s="39"/>
      <c r="H114" s="39"/>
      <c r="I114" s="41"/>
    </row>
    <row r="115" spans="1:9" s="40" customFormat="1">
      <c r="A115" s="37"/>
      <c r="B115" s="38"/>
      <c r="C115" s="39"/>
      <c r="D115" s="39"/>
      <c r="E115" s="42"/>
      <c r="F115" s="39"/>
      <c r="G115" s="39"/>
      <c r="H115" s="39"/>
      <c r="I115" s="41"/>
    </row>
    <row r="116" spans="1:9" s="40" customFormat="1">
      <c r="A116" s="37"/>
      <c r="B116" s="38"/>
      <c r="C116" s="39"/>
      <c r="D116" s="39"/>
      <c r="E116" s="42"/>
      <c r="F116" s="39"/>
      <c r="G116" s="39"/>
      <c r="H116" s="39"/>
      <c r="I116" s="41"/>
    </row>
    <row r="117" spans="1:9" s="40" customFormat="1">
      <c r="A117" s="37"/>
      <c r="B117" s="38"/>
      <c r="C117" s="39"/>
      <c r="D117" s="39"/>
      <c r="E117" s="42"/>
      <c r="F117" s="39"/>
      <c r="G117" s="39"/>
      <c r="H117" s="39"/>
      <c r="I117" s="41"/>
    </row>
    <row r="118" spans="1:9" s="40" customFormat="1">
      <c r="A118" s="37"/>
      <c r="B118" s="38"/>
      <c r="C118" s="39"/>
      <c r="D118" s="39"/>
      <c r="E118" s="42"/>
      <c r="F118" s="39"/>
      <c r="G118" s="39"/>
      <c r="H118" s="39"/>
      <c r="I118" s="41"/>
    </row>
    <row r="119" spans="1:9" s="40" customFormat="1">
      <c r="A119" s="37"/>
      <c r="B119" s="38"/>
      <c r="C119" s="39"/>
      <c r="D119" s="39"/>
      <c r="E119" s="42"/>
      <c r="F119" s="39"/>
      <c r="G119" s="39"/>
      <c r="H119" s="39"/>
      <c r="I119" s="41"/>
    </row>
    <row r="120" spans="1:9" s="40" customFormat="1">
      <c r="A120" s="37"/>
      <c r="B120" s="38"/>
      <c r="C120" s="39"/>
      <c r="D120" s="39"/>
      <c r="E120" s="42"/>
      <c r="F120" s="39"/>
      <c r="G120" s="39"/>
      <c r="H120" s="39"/>
      <c r="I120" s="41"/>
    </row>
    <row r="121" spans="1:9" s="40" customFormat="1">
      <c r="A121" s="37"/>
      <c r="B121" s="38"/>
      <c r="C121" s="39"/>
      <c r="D121" s="39"/>
      <c r="E121" s="42"/>
      <c r="F121" s="39"/>
      <c r="G121" s="39"/>
      <c r="H121" s="39"/>
      <c r="I121" s="41"/>
    </row>
    <row r="122" spans="1:9" s="40" customFormat="1">
      <c r="A122" s="37"/>
      <c r="B122" s="38"/>
      <c r="C122" s="39"/>
      <c r="D122" s="39"/>
      <c r="E122" s="42"/>
      <c r="F122" s="39"/>
      <c r="G122" s="39"/>
      <c r="H122" s="39"/>
      <c r="I122" s="41"/>
    </row>
    <row r="123" spans="1:9" s="40" customFormat="1">
      <c r="A123" s="37"/>
      <c r="B123" s="38"/>
      <c r="C123" s="39"/>
      <c r="D123" s="39"/>
      <c r="E123" s="42"/>
      <c r="F123" s="39"/>
      <c r="G123" s="39"/>
      <c r="H123" s="39"/>
      <c r="I123" s="41"/>
    </row>
    <row r="124" spans="1:9" s="40" customFormat="1">
      <c r="A124" s="37"/>
      <c r="B124" s="38"/>
      <c r="C124" s="39"/>
      <c r="D124" s="39"/>
      <c r="E124" s="42"/>
      <c r="F124" s="39"/>
      <c r="G124" s="39"/>
      <c r="H124" s="39"/>
      <c r="I124" s="41"/>
    </row>
    <row r="125" spans="1:9" s="40" customFormat="1">
      <c r="A125" s="37"/>
      <c r="B125" s="38"/>
      <c r="C125" s="39"/>
      <c r="D125" s="39"/>
      <c r="E125" s="42"/>
      <c r="F125" s="39"/>
      <c r="G125" s="39"/>
      <c r="H125" s="39"/>
      <c r="I125" s="41"/>
    </row>
    <row r="126" spans="1:9" s="40" customFormat="1">
      <c r="A126" s="37"/>
      <c r="B126" s="38"/>
      <c r="C126" s="39"/>
      <c r="D126" s="39"/>
      <c r="E126" s="42"/>
      <c r="F126" s="39"/>
      <c r="G126" s="39"/>
      <c r="H126" s="39"/>
      <c r="I126" s="41"/>
    </row>
    <row r="127" spans="1:9" s="40" customFormat="1">
      <c r="A127" s="37"/>
      <c r="B127" s="38"/>
      <c r="C127" s="39"/>
      <c r="D127" s="39"/>
      <c r="E127" s="42"/>
      <c r="F127" s="39"/>
      <c r="G127" s="39"/>
      <c r="H127" s="39"/>
      <c r="I127" s="41"/>
    </row>
    <row r="128" spans="1:9" s="40" customFormat="1">
      <c r="A128" s="37"/>
      <c r="B128" s="38"/>
      <c r="C128" s="39"/>
      <c r="D128" s="39"/>
      <c r="E128" s="42"/>
      <c r="F128" s="39"/>
      <c r="G128" s="39"/>
      <c r="H128" s="39"/>
      <c r="I128" s="41"/>
    </row>
    <row r="129" spans="1:9" s="40" customFormat="1">
      <c r="A129" s="37"/>
      <c r="B129" s="38"/>
      <c r="C129" s="39"/>
      <c r="D129" s="39"/>
      <c r="E129" s="42"/>
      <c r="F129" s="39"/>
      <c r="G129" s="39"/>
      <c r="H129" s="39"/>
      <c r="I129" s="41"/>
    </row>
    <row r="130" spans="1:9" s="40" customFormat="1">
      <c r="A130" s="37"/>
      <c r="B130" s="38"/>
      <c r="C130" s="39"/>
      <c r="D130" s="39"/>
      <c r="E130" s="42"/>
      <c r="F130" s="39"/>
      <c r="G130" s="39"/>
      <c r="H130" s="39"/>
      <c r="I130" s="41"/>
    </row>
    <row r="131" spans="1:9" s="40" customFormat="1">
      <c r="A131" s="37"/>
      <c r="B131" s="38"/>
      <c r="C131" s="39"/>
      <c r="D131" s="39"/>
      <c r="E131" s="42"/>
      <c r="F131" s="39"/>
      <c r="G131" s="39"/>
      <c r="H131" s="39"/>
      <c r="I131" s="41"/>
    </row>
    <row r="132" spans="1:9" s="40" customFormat="1">
      <c r="A132" s="37"/>
      <c r="B132" s="38"/>
      <c r="C132" s="39"/>
      <c r="D132" s="39"/>
      <c r="E132" s="42"/>
      <c r="F132" s="39"/>
      <c r="G132" s="39"/>
      <c r="H132" s="39"/>
      <c r="I132" s="41"/>
    </row>
    <row r="133" spans="1:9" s="40" customFormat="1">
      <c r="A133" s="37"/>
      <c r="B133" s="38"/>
      <c r="C133" s="39"/>
      <c r="D133" s="39"/>
      <c r="E133" s="42"/>
      <c r="F133" s="39"/>
      <c r="G133" s="39"/>
      <c r="H133" s="39"/>
      <c r="I133" s="41"/>
    </row>
    <row r="134" spans="1:9" s="40" customFormat="1">
      <c r="A134" s="37"/>
      <c r="B134" s="38"/>
      <c r="C134" s="39"/>
      <c r="D134" s="39"/>
      <c r="E134" s="42"/>
      <c r="F134" s="39"/>
      <c r="G134" s="39"/>
      <c r="H134" s="39"/>
      <c r="I134" s="41"/>
    </row>
    <row r="135" spans="1:9" s="40" customFormat="1">
      <c r="A135" s="37"/>
      <c r="B135" s="38"/>
      <c r="C135" s="39"/>
      <c r="D135" s="39"/>
      <c r="E135" s="42"/>
      <c r="F135" s="39"/>
      <c r="G135" s="39"/>
      <c r="H135" s="39"/>
      <c r="I135" s="41"/>
    </row>
    <row r="136" spans="1:9" s="40" customFormat="1">
      <c r="A136" s="37"/>
      <c r="B136" s="38"/>
      <c r="C136" s="39"/>
      <c r="D136" s="39"/>
      <c r="E136" s="42"/>
      <c r="F136" s="39"/>
      <c r="G136" s="39"/>
      <c r="H136" s="39"/>
      <c r="I136" s="41"/>
    </row>
    <row r="137" spans="1:9" s="40" customFormat="1">
      <c r="A137" s="37"/>
      <c r="B137" s="38"/>
      <c r="C137" s="39"/>
      <c r="D137" s="39"/>
      <c r="E137" s="42"/>
      <c r="F137" s="39"/>
      <c r="G137" s="39"/>
      <c r="H137" s="39"/>
      <c r="I137" s="41"/>
    </row>
    <row r="138" spans="1:9" s="40" customFormat="1">
      <c r="A138" s="37"/>
      <c r="B138" s="38"/>
      <c r="C138" s="39"/>
      <c r="D138" s="39"/>
      <c r="E138" s="42"/>
      <c r="F138" s="39"/>
      <c r="G138" s="39"/>
      <c r="H138" s="39"/>
      <c r="I138" s="41"/>
    </row>
    <row r="139" spans="1:9" s="40" customFormat="1">
      <c r="A139" s="37"/>
      <c r="B139" s="38"/>
      <c r="C139" s="39"/>
      <c r="D139" s="39"/>
      <c r="E139" s="42"/>
      <c r="F139" s="39"/>
      <c r="G139" s="39"/>
      <c r="H139" s="39"/>
      <c r="I139" s="41"/>
    </row>
    <row r="140" spans="1:9" s="40" customFormat="1">
      <c r="A140" s="37"/>
      <c r="B140" s="38"/>
      <c r="C140" s="39"/>
      <c r="D140" s="39"/>
      <c r="E140" s="42"/>
      <c r="F140" s="39"/>
      <c r="G140" s="39"/>
      <c r="H140" s="39"/>
      <c r="I140" s="41"/>
    </row>
    <row r="141" spans="1:9" s="40" customFormat="1">
      <c r="A141" s="37"/>
      <c r="B141" s="38"/>
      <c r="C141" s="39"/>
      <c r="D141" s="39"/>
      <c r="E141" s="42"/>
      <c r="F141" s="39"/>
      <c r="G141" s="39"/>
      <c r="H141" s="39"/>
      <c r="I141" s="41"/>
    </row>
    <row r="142" spans="1:9" s="40" customFormat="1">
      <c r="A142" s="37"/>
      <c r="B142" s="38"/>
      <c r="C142" s="39"/>
      <c r="D142" s="39"/>
      <c r="E142" s="42"/>
      <c r="F142" s="39"/>
      <c r="G142" s="39"/>
      <c r="H142" s="39"/>
      <c r="I142" s="41"/>
    </row>
    <row r="143" spans="1:9" s="40" customFormat="1">
      <c r="A143" s="37"/>
      <c r="B143" s="38"/>
      <c r="C143" s="39"/>
      <c r="D143" s="39"/>
      <c r="E143" s="42"/>
      <c r="F143" s="39"/>
      <c r="G143" s="39"/>
      <c r="H143" s="39"/>
      <c r="I143" s="41"/>
    </row>
    <row r="144" spans="1:9" s="40" customFormat="1">
      <c r="A144" s="37"/>
      <c r="B144" s="38"/>
      <c r="C144" s="39"/>
      <c r="D144" s="39"/>
      <c r="E144" s="42"/>
      <c r="F144" s="39"/>
      <c r="G144" s="39"/>
      <c r="H144" s="39"/>
      <c r="I144" s="41"/>
    </row>
    <row r="145" spans="1:9" s="40" customFormat="1">
      <c r="A145" s="37"/>
      <c r="B145" s="38"/>
      <c r="C145" s="39"/>
      <c r="D145" s="39"/>
      <c r="E145" s="42"/>
      <c r="F145" s="39"/>
      <c r="G145" s="39"/>
      <c r="H145" s="39"/>
      <c r="I145" s="41"/>
    </row>
    <row r="146" spans="1:9" s="40" customFormat="1">
      <c r="A146" s="37"/>
      <c r="B146" s="38"/>
      <c r="C146" s="39"/>
      <c r="D146" s="39"/>
      <c r="E146" s="42"/>
      <c r="F146" s="39"/>
      <c r="G146" s="39"/>
      <c r="H146" s="39"/>
      <c r="I146" s="41"/>
    </row>
    <row r="147" spans="1:9" s="40" customFormat="1">
      <c r="A147" s="37"/>
      <c r="B147" s="38"/>
      <c r="C147" s="39"/>
      <c r="D147" s="39"/>
      <c r="E147" s="42"/>
      <c r="F147" s="39"/>
      <c r="G147" s="39"/>
      <c r="H147" s="39"/>
      <c r="I147" s="41"/>
    </row>
    <row r="148" spans="1:9" s="40" customFormat="1">
      <c r="A148" s="37"/>
      <c r="B148" s="38"/>
      <c r="C148" s="39"/>
      <c r="D148" s="39"/>
      <c r="E148" s="42"/>
      <c r="F148" s="39"/>
      <c r="G148" s="39"/>
      <c r="H148" s="39"/>
      <c r="I148" s="41"/>
    </row>
    <row r="149" spans="1:9" s="40" customFormat="1">
      <c r="A149" s="37"/>
      <c r="B149" s="38"/>
      <c r="C149" s="39"/>
      <c r="D149" s="39"/>
      <c r="E149" s="42"/>
      <c r="F149" s="39"/>
      <c r="G149" s="39"/>
      <c r="H149" s="39"/>
      <c r="I149" s="41"/>
    </row>
    <row r="150" spans="1:9" s="40" customFormat="1">
      <c r="A150" s="37"/>
      <c r="B150" s="38"/>
      <c r="C150" s="39"/>
      <c r="D150" s="39"/>
      <c r="E150" s="42"/>
      <c r="F150" s="39"/>
      <c r="G150" s="39"/>
      <c r="H150" s="39"/>
      <c r="I150" s="41"/>
    </row>
    <row r="151" spans="1:9" s="40" customFormat="1">
      <c r="A151" s="37"/>
      <c r="B151" s="38"/>
      <c r="C151" s="39"/>
      <c r="D151" s="39"/>
      <c r="E151" s="42"/>
      <c r="F151" s="39"/>
      <c r="G151" s="39"/>
      <c r="H151" s="39"/>
      <c r="I151" s="41"/>
    </row>
    <row r="152" spans="1:9" s="40" customFormat="1">
      <c r="A152" s="37"/>
      <c r="B152" s="38"/>
      <c r="C152" s="39"/>
      <c r="D152" s="39"/>
      <c r="E152" s="42"/>
      <c r="F152" s="39"/>
      <c r="G152" s="39"/>
      <c r="H152" s="39"/>
      <c r="I152" s="41"/>
    </row>
    <row r="153" spans="1:9" s="40" customFormat="1">
      <c r="A153" s="37"/>
      <c r="B153" s="38"/>
      <c r="C153" s="39"/>
      <c r="D153" s="39"/>
      <c r="E153" s="42"/>
      <c r="F153" s="39"/>
      <c r="G153" s="39"/>
      <c r="H153" s="39"/>
      <c r="I153" s="41"/>
    </row>
    <row r="154" spans="1:9" s="40" customFormat="1">
      <c r="A154" s="37"/>
      <c r="B154" s="38"/>
      <c r="C154" s="39"/>
      <c r="D154" s="39"/>
      <c r="E154" s="42"/>
      <c r="F154" s="39"/>
      <c r="G154" s="39"/>
      <c r="H154" s="39"/>
      <c r="I154" s="41"/>
    </row>
    <row r="155" spans="1:9" s="40" customFormat="1">
      <c r="A155" s="37"/>
      <c r="B155" s="38"/>
      <c r="C155" s="39"/>
      <c r="D155" s="39"/>
      <c r="E155" s="42"/>
      <c r="F155" s="39"/>
      <c r="G155" s="39"/>
      <c r="H155" s="39"/>
      <c r="I155" s="41"/>
    </row>
    <row r="156" spans="1:9" s="40" customFormat="1">
      <c r="A156" s="37"/>
      <c r="B156" s="38"/>
      <c r="C156" s="39"/>
      <c r="D156" s="39"/>
      <c r="E156" s="42"/>
      <c r="F156" s="39"/>
      <c r="G156" s="39"/>
      <c r="H156" s="39"/>
      <c r="I156" s="41"/>
    </row>
    <row r="157" spans="1:9" s="40" customFormat="1">
      <c r="A157" s="37"/>
      <c r="B157" s="38"/>
      <c r="C157" s="39"/>
      <c r="D157" s="39"/>
      <c r="E157" s="42"/>
      <c r="F157" s="39"/>
      <c r="G157" s="39"/>
      <c r="H157" s="39"/>
      <c r="I157" s="41"/>
    </row>
    <row r="158" spans="1:9" s="40" customFormat="1">
      <c r="A158" s="37"/>
      <c r="B158" s="38"/>
      <c r="C158" s="39"/>
      <c r="D158" s="39"/>
      <c r="E158" s="42"/>
      <c r="F158" s="39"/>
      <c r="G158" s="39"/>
      <c r="H158" s="39"/>
      <c r="I158" s="41"/>
    </row>
    <row r="159" spans="1:9" s="40" customFormat="1">
      <c r="A159" s="37"/>
      <c r="B159" s="38"/>
      <c r="C159" s="39"/>
      <c r="D159" s="39"/>
      <c r="E159" s="42"/>
      <c r="F159" s="39"/>
      <c r="G159" s="39"/>
      <c r="H159" s="39"/>
      <c r="I159" s="41"/>
    </row>
    <row r="160" spans="1:9" s="40" customFormat="1">
      <c r="A160" s="37"/>
      <c r="B160" s="38"/>
      <c r="C160" s="39"/>
      <c r="D160" s="39"/>
      <c r="E160" s="42"/>
      <c r="F160" s="39"/>
      <c r="G160" s="39"/>
      <c r="H160" s="39"/>
      <c r="I160" s="41"/>
    </row>
    <row r="161" spans="1:9" s="40" customFormat="1">
      <c r="A161" s="37"/>
      <c r="B161" s="38"/>
      <c r="C161" s="39"/>
      <c r="D161" s="39"/>
      <c r="E161" s="42"/>
      <c r="F161" s="39"/>
      <c r="G161" s="39"/>
      <c r="H161" s="39"/>
      <c r="I161" s="41"/>
    </row>
    <row r="162" spans="1:9" s="40" customFormat="1">
      <c r="A162" s="37"/>
      <c r="B162" s="38"/>
      <c r="C162" s="39"/>
      <c r="D162" s="39"/>
      <c r="E162" s="42"/>
      <c r="F162" s="39"/>
      <c r="G162" s="39"/>
      <c r="H162" s="39"/>
      <c r="I162" s="41"/>
    </row>
    <row r="163" spans="1:9" s="40" customFormat="1">
      <c r="A163" s="37"/>
      <c r="B163" s="38"/>
      <c r="C163" s="39"/>
      <c r="D163" s="39"/>
      <c r="E163" s="42"/>
      <c r="F163" s="39"/>
      <c r="G163" s="39"/>
      <c r="H163" s="39"/>
      <c r="I163" s="41"/>
    </row>
    <row r="164" spans="1:9" s="40" customFormat="1">
      <c r="A164" s="37"/>
      <c r="B164" s="38"/>
      <c r="C164" s="39"/>
      <c r="D164" s="39"/>
      <c r="E164" s="42"/>
      <c r="F164" s="39"/>
      <c r="G164" s="39"/>
      <c r="H164" s="39"/>
      <c r="I164" s="41"/>
    </row>
    <row r="165" spans="1:9" s="40" customFormat="1">
      <c r="A165" s="37"/>
      <c r="B165" s="38"/>
      <c r="C165" s="39"/>
      <c r="D165" s="39"/>
      <c r="E165" s="42"/>
      <c r="F165" s="39"/>
      <c r="G165" s="39"/>
      <c r="H165" s="39"/>
      <c r="I165" s="41"/>
    </row>
    <row r="166" spans="1:9" s="40" customFormat="1">
      <c r="A166" s="37"/>
      <c r="B166" s="38"/>
      <c r="C166" s="39"/>
      <c r="D166" s="39"/>
      <c r="E166" s="42"/>
      <c r="F166" s="39"/>
      <c r="G166" s="39"/>
      <c r="H166" s="39"/>
      <c r="I166" s="41"/>
    </row>
    <row r="167" spans="1:9" s="40" customFormat="1">
      <c r="A167" s="37"/>
      <c r="B167" s="38"/>
      <c r="C167" s="39"/>
      <c r="D167" s="39"/>
      <c r="E167" s="42"/>
      <c r="F167" s="39"/>
      <c r="G167" s="39"/>
      <c r="H167" s="39"/>
      <c r="I167" s="41"/>
    </row>
    <row r="168" spans="1:9" s="40" customFormat="1">
      <c r="A168" s="37"/>
      <c r="B168" s="38"/>
      <c r="C168" s="39"/>
      <c r="D168" s="39"/>
      <c r="E168" s="42"/>
      <c r="F168" s="39"/>
      <c r="G168" s="39"/>
      <c r="H168" s="39"/>
      <c r="I168" s="41"/>
    </row>
    <row r="169" spans="1:9" s="40" customFormat="1">
      <c r="A169" s="37"/>
      <c r="B169" s="38"/>
      <c r="C169" s="39"/>
      <c r="D169" s="39"/>
      <c r="E169" s="42"/>
      <c r="F169" s="39"/>
      <c r="G169" s="39"/>
      <c r="H169" s="39"/>
      <c r="I169" s="41"/>
    </row>
  </sheetData>
  <mergeCells count="15">
    <mergeCell ref="D2:I2"/>
    <mergeCell ref="D3:I3"/>
    <mergeCell ref="E106:I106"/>
    <mergeCell ref="A6:I6"/>
    <mergeCell ref="A8:A9"/>
    <mergeCell ref="B8:B9"/>
    <mergeCell ref="C8:C9"/>
    <mergeCell ref="D8:D9"/>
    <mergeCell ref="G8:G9"/>
    <mergeCell ref="H8:H9"/>
    <mergeCell ref="E8:E9"/>
    <mergeCell ref="F8:F9"/>
    <mergeCell ref="I8:I9"/>
    <mergeCell ref="C4:I4"/>
    <mergeCell ref="C5:I5"/>
  </mergeCells>
  <phoneticPr fontId="26" type="noConversion"/>
  <pageMargins left="0.39370078740157483" right="0.19685039370078741" top="0" bottom="0" header="0.51181102362204722" footer="0.51181102362204722"/>
  <pageSetup paperSize="9" scale="77" orientation="portrait" r:id="rId1"/>
  <headerFooter alignWithMargins="0"/>
  <rowBreaks count="2" manualBreakCount="2">
    <brk id="27" max="11" man="1"/>
    <brk id="78" max="11" man="1"/>
  </rowBreaks>
</worksheet>
</file>

<file path=xl/worksheets/sheet3.xml><?xml version="1.0" encoding="utf-8"?>
<worksheet xmlns="http://schemas.openxmlformats.org/spreadsheetml/2006/main" xmlns:r="http://schemas.openxmlformats.org/officeDocument/2006/relationships">
  <sheetPr>
    <pageSetUpPr fitToPage="1"/>
  </sheetPr>
  <dimension ref="A1:L57"/>
  <sheetViews>
    <sheetView view="pageBreakPreview" topLeftCell="A49" zoomScale="90" zoomScaleSheetLayoutView="90" workbookViewId="0">
      <selection activeCell="A4" sqref="A4:J4"/>
    </sheetView>
  </sheetViews>
  <sheetFormatPr defaultRowHeight="12.75"/>
  <cols>
    <col min="1" max="1" width="7.85546875" style="65" customWidth="1"/>
    <col min="2" max="2" width="39.7109375" style="68" customWidth="1"/>
    <col min="3" max="3" width="14.42578125" style="68" customWidth="1"/>
    <col min="4" max="4" width="7" style="68" customWidth="1"/>
    <col min="5" max="5" width="4.85546875" style="68" customWidth="1"/>
    <col min="6" max="6" width="7.140625" style="68" customWidth="1"/>
    <col min="7" max="7" width="9" style="68" customWidth="1"/>
    <col min="8" max="10" width="11.7109375" style="68" customWidth="1"/>
    <col min="11" max="11" width="0.28515625" style="68" hidden="1" customWidth="1"/>
    <col min="12" max="12" width="15.140625" style="68" customWidth="1"/>
    <col min="13" max="16384" width="9.140625" style="68"/>
  </cols>
  <sheetData>
    <row r="1" spans="1:12" ht="20.25" customHeight="1">
      <c r="B1" s="66"/>
      <c r="C1" s="67"/>
      <c r="D1" s="306" t="s">
        <v>152</v>
      </c>
      <c r="E1" s="306"/>
      <c r="F1" s="306"/>
      <c r="G1" s="306"/>
      <c r="H1" s="306"/>
      <c r="I1" s="306"/>
      <c r="J1" s="306"/>
    </row>
    <row r="2" spans="1:12" ht="80.45" customHeight="1">
      <c r="B2" s="66"/>
      <c r="C2" s="67"/>
      <c r="D2" s="307" t="s">
        <v>189</v>
      </c>
      <c r="E2" s="307"/>
      <c r="F2" s="307"/>
      <c r="G2" s="307"/>
      <c r="H2" s="307"/>
      <c r="I2" s="307"/>
      <c r="J2" s="307"/>
    </row>
    <row r="3" spans="1:12" ht="12.6" hidden="1" customHeight="1">
      <c r="B3" s="69"/>
      <c r="C3" s="8"/>
      <c r="D3" s="70"/>
      <c r="E3" s="8"/>
      <c r="F3" s="8"/>
      <c r="G3" s="8"/>
      <c r="H3" s="8"/>
      <c r="I3" s="8"/>
      <c r="J3" s="71"/>
    </row>
    <row r="4" spans="1:12" ht="139.5" customHeight="1">
      <c r="A4" s="308" t="s">
        <v>169</v>
      </c>
      <c r="B4" s="308"/>
      <c r="C4" s="308"/>
      <c r="D4" s="308"/>
      <c r="E4" s="308"/>
      <c r="F4" s="308"/>
      <c r="G4" s="308"/>
      <c r="H4" s="308"/>
      <c r="I4" s="308"/>
      <c r="J4" s="308"/>
    </row>
    <row r="5" spans="1:12" ht="32.25" hidden="1" customHeight="1">
      <c r="B5" s="69"/>
      <c r="C5" s="8"/>
      <c r="D5" s="8"/>
      <c r="E5" s="8"/>
      <c r="F5" s="8"/>
      <c r="G5" s="8"/>
      <c r="H5" s="8"/>
      <c r="I5" s="8"/>
      <c r="J5" s="71"/>
    </row>
    <row r="6" spans="1:12" ht="12.75" customHeight="1">
      <c r="A6" s="309" t="s">
        <v>29</v>
      </c>
      <c r="B6" s="311" t="s">
        <v>30</v>
      </c>
      <c r="C6" s="312" t="s">
        <v>4</v>
      </c>
      <c r="D6" s="312" t="s">
        <v>2</v>
      </c>
      <c r="E6" s="312" t="s">
        <v>3</v>
      </c>
      <c r="F6" s="312" t="s">
        <v>5</v>
      </c>
      <c r="G6" s="312" t="s">
        <v>1</v>
      </c>
      <c r="H6" s="288" t="s">
        <v>149</v>
      </c>
      <c r="I6" s="288" t="s">
        <v>168</v>
      </c>
      <c r="J6" s="288" t="s">
        <v>170</v>
      </c>
    </row>
    <row r="7" spans="1:12" s="72" customFormat="1" ht="48.75" customHeight="1">
      <c r="A7" s="310"/>
      <c r="B7" s="311"/>
      <c r="C7" s="312"/>
      <c r="D7" s="312"/>
      <c r="E7" s="312"/>
      <c r="F7" s="312"/>
      <c r="G7" s="312"/>
      <c r="H7" s="288"/>
      <c r="I7" s="288"/>
      <c r="J7" s="288"/>
      <c r="L7" s="73"/>
    </row>
    <row r="8" spans="1:12" s="72" customFormat="1" ht="65.45" customHeight="1">
      <c r="A8" s="185">
        <v>1</v>
      </c>
      <c r="B8" s="133" t="s">
        <v>129</v>
      </c>
      <c r="C8" s="80" t="s">
        <v>41</v>
      </c>
      <c r="D8" s="61"/>
      <c r="E8" s="61"/>
      <c r="F8" s="61"/>
      <c r="G8" s="61"/>
      <c r="H8" s="194">
        <f>H10+H30+H45+H49+H27</f>
        <v>11102.462000000001</v>
      </c>
      <c r="I8" s="194">
        <f>I10+I30+I45+I49+I27</f>
        <v>3286.8</v>
      </c>
      <c r="J8" s="194">
        <f>J10+J30+J45+J49+J27</f>
        <v>3414.7000000000003</v>
      </c>
      <c r="K8" s="130"/>
      <c r="L8" s="75"/>
    </row>
    <row r="9" spans="1:12" s="72" customFormat="1" ht="20.25" customHeight="1">
      <c r="A9" s="89"/>
      <c r="B9" s="76" t="s">
        <v>31</v>
      </c>
      <c r="C9" s="61"/>
      <c r="D9" s="61"/>
      <c r="E9" s="61"/>
      <c r="F9" s="61"/>
      <c r="G9" s="61"/>
      <c r="H9" s="195"/>
      <c r="I9" s="206"/>
      <c r="J9" s="206"/>
    </row>
    <row r="10" spans="1:12" s="72" customFormat="1" ht="65.45" customHeight="1">
      <c r="A10" s="177" t="s">
        <v>39</v>
      </c>
      <c r="B10" s="74" t="s">
        <v>130</v>
      </c>
      <c r="C10" s="80" t="s">
        <v>69</v>
      </c>
      <c r="D10" s="61"/>
      <c r="E10" s="61"/>
      <c r="F10" s="61"/>
      <c r="G10" s="61"/>
      <c r="H10" s="194">
        <f>H11+H13+H18+H23+H25+H15+H21</f>
        <v>3026.7329999999997</v>
      </c>
      <c r="I10" s="205">
        <f>I11+I13+I18+I23+I25+I15</f>
        <v>594.6</v>
      </c>
      <c r="J10" s="205">
        <f>J11+J13+J18+J23+J25+J15</f>
        <v>606.4</v>
      </c>
    </row>
    <row r="11" spans="1:12" s="72" customFormat="1" ht="34.9" customHeight="1">
      <c r="A11" s="178" t="s">
        <v>96</v>
      </c>
      <c r="B11" s="131" t="s">
        <v>71</v>
      </c>
      <c r="C11" s="125" t="s">
        <v>72</v>
      </c>
      <c r="D11" s="126"/>
      <c r="E11" s="126"/>
      <c r="F11" s="126"/>
      <c r="G11" s="126"/>
      <c r="H11" s="196" t="str">
        <f>H12</f>
        <v>762,375</v>
      </c>
      <c r="I11" s="207">
        <f>I12</f>
        <v>590.6</v>
      </c>
      <c r="J11" s="207">
        <f>J12</f>
        <v>602.4</v>
      </c>
    </row>
    <row r="12" spans="1:12" s="72" customFormat="1" ht="63" customHeight="1">
      <c r="A12" s="90"/>
      <c r="B12" s="76" t="s">
        <v>97</v>
      </c>
      <c r="C12" s="61" t="s">
        <v>74</v>
      </c>
      <c r="D12" s="61" t="s">
        <v>15</v>
      </c>
      <c r="E12" s="61" t="s">
        <v>13</v>
      </c>
      <c r="F12" s="61" t="s">
        <v>9</v>
      </c>
      <c r="G12" s="61" t="s">
        <v>32</v>
      </c>
      <c r="H12" s="195" t="str">
        <f>'прил 3-2024-2026'!G67</f>
        <v>762,375</v>
      </c>
      <c r="I12" s="206">
        <f>'прил 3-2024-2026'!H67</f>
        <v>590.6</v>
      </c>
      <c r="J12" s="206">
        <f>'прил 3-2024-2026'!I67</f>
        <v>602.4</v>
      </c>
    </row>
    <row r="13" spans="1:12" s="72" customFormat="1" ht="48.75" customHeight="1">
      <c r="A13" s="179" t="s">
        <v>98</v>
      </c>
      <c r="B13" s="131" t="s">
        <v>75</v>
      </c>
      <c r="C13" s="125" t="s">
        <v>76</v>
      </c>
      <c r="D13" s="126"/>
      <c r="E13" s="126"/>
      <c r="F13" s="126"/>
      <c r="G13" s="126"/>
      <c r="H13" s="196">
        <f>H14</f>
        <v>2</v>
      </c>
      <c r="I13" s="196">
        <f>I14</f>
        <v>2</v>
      </c>
      <c r="J13" s="196">
        <f>J14</f>
        <v>2</v>
      </c>
    </row>
    <row r="14" spans="1:12" s="72" customFormat="1" ht="77.25" customHeight="1">
      <c r="A14" s="90"/>
      <c r="B14" s="174" t="s">
        <v>99</v>
      </c>
      <c r="C14" s="61" t="s">
        <v>78</v>
      </c>
      <c r="D14" s="61" t="s">
        <v>15</v>
      </c>
      <c r="E14" s="61" t="s">
        <v>13</v>
      </c>
      <c r="F14" s="61" t="s">
        <v>9</v>
      </c>
      <c r="G14" s="61" t="s">
        <v>32</v>
      </c>
      <c r="H14" s="195">
        <f>'прил 3-2024-2026'!G69</f>
        <v>2</v>
      </c>
      <c r="I14" s="195">
        <f>'прил 3-2024-2026'!H69</f>
        <v>2</v>
      </c>
      <c r="J14" s="195">
        <f>'прил 3-2024-2026'!I69</f>
        <v>2</v>
      </c>
    </row>
    <row r="15" spans="1:12" s="261" customFormat="1" ht="35.25" customHeight="1">
      <c r="A15" s="260" t="s">
        <v>128</v>
      </c>
      <c r="B15" s="271" t="s">
        <v>125</v>
      </c>
      <c r="C15" s="125" t="s">
        <v>123</v>
      </c>
      <c r="D15" s="126"/>
      <c r="E15" s="126"/>
      <c r="F15" s="126"/>
      <c r="G15" s="126"/>
      <c r="H15" s="196">
        <f>H16+H17</f>
        <v>200</v>
      </c>
      <c r="I15" s="196">
        <f>I16+I17</f>
        <v>0</v>
      </c>
      <c r="J15" s="207">
        <f>J16+J17</f>
        <v>0</v>
      </c>
    </row>
    <row r="16" spans="1:12" s="72" customFormat="1" ht="78.75" customHeight="1">
      <c r="A16" s="132"/>
      <c r="B16" s="136" t="s">
        <v>99</v>
      </c>
      <c r="C16" s="173" t="s">
        <v>124</v>
      </c>
      <c r="D16" s="61" t="s">
        <v>15</v>
      </c>
      <c r="E16" s="61" t="s">
        <v>13</v>
      </c>
      <c r="F16" s="61" t="s">
        <v>9</v>
      </c>
      <c r="G16" s="61" t="s">
        <v>32</v>
      </c>
      <c r="H16" s="195">
        <f>'прил 3-2024-2026'!G71</f>
        <v>200</v>
      </c>
      <c r="I16" s="195">
        <f>'прил 3-2024-2026'!H71</f>
        <v>0</v>
      </c>
      <c r="J16" s="195">
        <f>'прил 3-2024-2026'!I71</f>
        <v>0</v>
      </c>
    </row>
    <row r="17" spans="1:11" s="72" customFormat="1" ht="49.5" customHeight="1">
      <c r="A17" s="142"/>
      <c r="B17" s="30" t="s">
        <v>54</v>
      </c>
      <c r="C17" s="173" t="s">
        <v>124</v>
      </c>
      <c r="D17" s="61" t="s">
        <v>15</v>
      </c>
      <c r="E17" s="61" t="s">
        <v>13</v>
      </c>
      <c r="F17" s="61" t="s">
        <v>10</v>
      </c>
      <c r="G17" s="61" t="s">
        <v>32</v>
      </c>
      <c r="H17" s="195">
        <f>'прил 3-2024-2026'!G72</f>
        <v>0</v>
      </c>
      <c r="I17" s="195">
        <f>'прил 3-2024-2026'!H72</f>
        <v>0</v>
      </c>
      <c r="J17" s="195">
        <f>'прил 3-2024-2026'!I72</f>
        <v>0</v>
      </c>
    </row>
    <row r="18" spans="1:11" s="72" customFormat="1" ht="54" customHeight="1">
      <c r="A18" s="180" t="s">
        <v>100</v>
      </c>
      <c r="B18" s="271" t="s">
        <v>139</v>
      </c>
      <c r="C18" s="125" t="s">
        <v>70</v>
      </c>
      <c r="D18" s="126"/>
      <c r="E18" s="126"/>
      <c r="F18" s="126"/>
      <c r="G18" s="126"/>
      <c r="H18" s="196">
        <f>H19+H20</f>
        <v>674.66899999999998</v>
      </c>
      <c r="I18" s="196">
        <f>I19</f>
        <v>0</v>
      </c>
      <c r="J18" s="196">
        <f>J19</f>
        <v>0</v>
      </c>
    </row>
    <row r="19" spans="1:11" s="72" customFormat="1" ht="83.25" customHeight="1">
      <c r="A19" s="90"/>
      <c r="B19" s="174" t="s">
        <v>99</v>
      </c>
      <c r="C19" s="61" t="s">
        <v>178</v>
      </c>
      <c r="D19" s="61" t="s">
        <v>15</v>
      </c>
      <c r="E19" s="61" t="s">
        <v>13</v>
      </c>
      <c r="F19" s="61" t="s">
        <v>9</v>
      </c>
      <c r="G19" s="61" t="s">
        <v>32</v>
      </c>
      <c r="H19" s="195">
        <f>'прил 3-2024-2026'!G74</f>
        <v>402.9</v>
      </c>
      <c r="I19" s="195">
        <f>'прил 3-2024-2026'!H73</f>
        <v>0</v>
      </c>
      <c r="J19" s="195">
        <f>'прил 3-2024-2026'!I73</f>
        <v>0</v>
      </c>
    </row>
    <row r="20" spans="1:11" s="72" customFormat="1" ht="83.25" customHeight="1">
      <c r="A20" s="90"/>
      <c r="B20" s="174" t="s">
        <v>99</v>
      </c>
      <c r="C20" s="61" t="s">
        <v>79</v>
      </c>
      <c r="D20" s="61" t="s">
        <v>15</v>
      </c>
      <c r="E20" s="61" t="s">
        <v>13</v>
      </c>
      <c r="F20" s="61" t="s">
        <v>9</v>
      </c>
      <c r="G20" s="61" t="s">
        <v>32</v>
      </c>
      <c r="H20" s="195">
        <f>'прил 3-2024-2026'!G75</f>
        <v>271.76900000000001</v>
      </c>
      <c r="I20" s="195">
        <f>'прил 3-2024-2026'!H74</f>
        <v>0</v>
      </c>
      <c r="J20" s="195">
        <f>'прил 3-2024-2026'!I74</f>
        <v>0</v>
      </c>
    </row>
    <row r="21" spans="1:11" s="261" customFormat="1" ht="83.25" customHeight="1">
      <c r="A21" s="262" t="s">
        <v>148</v>
      </c>
      <c r="B21" s="263" t="s">
        <v>145</v>
      </c>
      <c r="C21" s="192" t="s">
        <v>146</v>
      </c>
      <c r="D21" s="126"/>
      <c r="E21" s="126"/>
      <c r="F21" s="126"/>
      <c r="G21" s="126"/>
      <c r="H21" s="196">
        <f>H22</f>
        <v>1098.5999999999999</v>
      </c>
      <c r="I21" s="196">
        <v>0</v>
      </c>
      <c r="J21" s="196">
        <v>0</v>
      </c>
    </row>
    <row r="22" spans="1:11" s="72" customFormat="1" ht="83.25" customHeight="1">
      <c r="A22" s="149"/>
      <c r="B22" s="193" t="s">
        <v>99</v>
      </c>
      <c r="C22" s="61" t="s">
        <v>173</v>
      </c>
      <c r="D22" s="61" t="s">
        <v>7</v>
      </c>
      <c r="E22" s="61" t="s">
        <v>14</v>
      </c>
      <c r="F22" s="61" t="s">
        <v>9</v>
      </c>
      <c r="G22" s="61" t="s">
        <v>32</v>
      </c>
      <c r="H22" s="195">
        <f>'прил 3-2024-2026'!G61</f>
        <v>1098.5999999999999</v>
      </c>
      <c r="I22" s="195">
        <v>0</v>
      </c>
      <c r="J22" s="195">
        <v>0</v>
      </c>
    </row>
    <row r="23" spans="1:11" s="72" customFormat="1" ht="55.9" customHeight="1">
      <c r="A23" s="179" t="s">
        <v>101</v>
      </c>
      <c r="B23" s="131" t="s">
        <v>80</v>
      </c>
      <c r="C23" s="125" t="s">
        <v>81</v>
      </c>
      <c r="D23" s="126"/>
      <c r="E23" s="126"/>
      <c r="F23" s="126"/>
      <c r="G23" s="126"/>
      <c r="H23" s="196">
        <f>H24</f>
        <v>289.089</v>
      </c>
      <c r="I23" s="196">
        <f>I24</f>
        <v>2</v>
      </c>
      <c r="J23" s="196">
        <f>J24</f>
        <v>2</v>
      </c>
    </row>
    <row r="24" spans="1:11" s="72" customFormat="1" ht="76.5" customHeight="1">
      <c r="A24" s="181"/>
      <c r="B24" s="76" t="s">
        <v>99</v>
      </c>
      <c r="C24" s="61" t="s">
        <v>82</v>
      </c>
      <c r="D24" s="61" t="s">
        <v>15</v>
      </c>
      <c r="E24" s="61" t="s">
        <v>13</v>
      </c>
      <c r="F24" s="61" t="s">
        <v>9</v>
      </c>
      <c r="G24" s="61" t="s">
        <v>32</v>
      </c>
      <c r="H24" s="195">
        <f>'прил 3-2024-2026'!G77</f>
        <v>289.089</v>
      </c>
      <c r="I24" s="195">
        <f>'прил 3-2024-2026'!H77</f>
        <v>2</v>
      </c>
      <c r="J24" s="195">
        <f>'прил 3-2024-2026'!I77</f>
        <v>2</v>
      </c>
    </row>
    <row r="25" spans="1:11" s="72" customFormat="1" ht="69" customHeight="1">
      <c r="A25" s="182" t="s">
        <v>102</v>
      </c>
      <c r="B25" s="271" t="s">
        <v>140</v>
      </c>
      <c r="C25" s="140" t="s">
        <v>83</v>
      </c>
      <c r="D25" s="141"/>
      <c r="E25" s="141"/>
      <c r="F25" s="141"/>
      <c r="G25" s="141"/>
      <c r="H25" s="197">
        <f>H26</f>
        <v>0</v>
      </c>
      <c r="I25" s="197">
        <f>I26</f>
        <v>0</v>
      </c>
      <c r="J25" s="197">
        <f>J26</f>
        <v>0</v>
      </c>
    </row>
    <row r="26" spans="1:11" s="72" customFormat="1" ht="77.25" customHeight="1">
      <c r="A26" s="132"/>
      <c r="B26" s="136" t="s">
        <v>99</v>
      </c>
      <c r="C26" s="124" t="s">
        <v>84</v>
      </c>
      <c r="D26" s="124" t="s">
        <v>15</v>
      </c>
      <c r="E26" s="124" t="s">
        <v>13</v>
      </c>
      <c r="F26" s="124" t="s">
        <v>9</v>
      </c>
      <c r="G26" s="124" t="s">
        <v>32</v>
      </c>
      <c r="H26" s="198">
        <f>'прил 3-2024-2026'!G79</f>
        <v>0</v>
      </c>
      <c r="I26" s="198">
        <f>'прил 3-2024-2026'!H79</f>
        <v>0</v>
      </c>
      <c r="J26" s="198">
        <f>'прил 3-2024-2026'!I79</f>
        <v>0</v>
      </c>
      <c r="K26" s="143"/>
    </row>
    <row r="27" spans="1:11" s="261" customFormat="1" ht="77.25" customHeight="1">
      <c r="A27" s="264" t="s">
        <v>163</v>
      </c>
      <c r="B27" s="263" t="s">
        <v>165</v>
      </c>
      <c r="C27" s="214" t="s">
        <v>166</v>
      </c>
      <c r="D27" s="265"/>
      <c r="E27" s="265"/>
      <c r="F27" s="265"/>
      <c r="G27" s="265"/>
      <c r="H27" s="215">
        <f t="shared" ref="H27:J28" si="0">H28</f>
        <v>2903.6</v>
      </c>
      <c r="I27" s="215">
        <f t="shared" si="0"/>
        <v>725.9</v>
      </c>
      <c r="J27" s="215">
        <f t="shared" si="0"/>
        <v>725.9</v>
      </c>
      <c r="K27" s="266"/>
    </row>
    <row r="28" spans="1:11" s="72" customFormat="1" ht="77.25" customHeight="1">
      <c r="A28" s="178" t="s">
        <v>164</v>
      </c>
      <c r="B28" s="272" t="s">
        <v>160</v>
      </c>
      <c r="C28" s="273" t="s">
        <v>167</v>
      </c>
      <c r="D28" s="214"/>
      <c r="E28" s="214"/>
      <c r="F28" s="214"/>
      <c r="G28" s="214"/>
      <c r="H28" s="215">
        <f t="shared" si="0"/>
        <v>2903.6</v>
      </c>
      <c r="I28" s="215">
        <f t="shared" si="0"/>
        <v>725.9</v>
      </c>
      <c r="J28" s="215">
        <f t="shared" si="0"/>
        <v>725.9</v>
      </c>
      <c r="K28" s="213"/>
    </row>
    <row r="29" spans="1:11" s="72" customFormat="1" ht="77.25" customHeight="1">
      <c r="A29" s="132"/>
      <c r="B29" s="109" t="s">
        <v>161</v>
      </c>
      <c r="C29" s="268" t="s">
        <v>155</v>
      </c>
      <c r="D29" s="124" t="s">
        <v>153</v>
      </c>
      <c r="E29" s="124" t="s">
        <v>6</v>
      </c>
      <c r="F29" s="124" t="s">
        <v>19</v>
      </c>
      <c r="G29" s="124" t="s">
        <v>32</v>
      </c>
      <c r="H29" s="198">
        <f>'прил 3-2024-2026'!G42</f>
        <v>2903.6</v>
      </c>
      <c r="I29" s="198">
        <f>'прил 3-2024-2026'!H42</f>
        <v>725.9</v>
      </c>
      <c r="J29" s="198">
        <f>'прил 3-2024-2026'!I42</f>
        <v>725.9</v>
      </c>
      <c r="K29" s="213"/>
    </row>
    <row r="30" spans="1:11" s="72" customFormat="1" ht="47.25">
      <c r="A30" s="179" t="s">
        <v>103</v>
      </c>
      <c r="B30" s="133" t="s">
        <v>42</v>
      </c>
      <c r="C30" s="80" t="s">
        <v>43</v>
      </c>
      <c r="D30" s="61"/>
      <c r="E30" s="61"/>
      <c r="F30" s="61"/>
      <c r="G30" s="61"/>
      <c r="H30" s="194">
        <f>H31+H40</f>
        <v>4865.2880000000005</v>
      </c>
      <c r="I30" s="194">
        <f>I31+I40</f>
        <v>1934.7</v>
      </c>
      <c r="J30" s="194">
        <f>J31+J40</f>
        <v>2050.5</v>
      </c>
    </row>
    <row r="31" spans="1:11" s="261" customFormat="1" ht="86.25" customHeight="1">
      <c r="A31" s="260" t="s">
        <v>104</v>
      </c>
      <c r="B31" s="131" t="s">
        <v>131</v>
      </c>
      <c r="C31" s="125" t="s">
        <v>44</v>
      </c>
      <c r="D31" s="126"/>
      <c r="E31" s="126"/>
      <c r="F31" s="126"/>
      <c r="G31" s="126"/>
      <c r="H31" s="196">
        <f>H32+H33+H34+H35+H36+H37+H38+H39</f>
        <v>4596.2880000000005</v>
      </c>
      <c r="I31" s="196">
        <f>I32+I33+I34+I35+I36+I37+I38</f>
        <v>1647</v>
      </c>
      <c r="J31" s="196">
        <f>J32+J33+J34+J35+J36+J37+J38</f>
        <v>1753.2</v>
      </c>
    </row>
    <row r="32" spans="1:11" s="72" customFormat="1" ht="132.75" customHeight="1">
      <c r="A32" s="90"/>
      <c r="B32" s="24" t="s">
        <v>45</v>
      </c>
      <c r="C32" s="61" t="s">
        <v>46</v>
      </c>
      <c r="D32" s="61" t="s">
        <v>6</v>
      </c>
      <c r="E32" s="61" t="s">
        <v>12</v>
      </c>
      <c r="F32" s="61" t="s">
        <v>8</v>
      </c>
      <c r="G32" s="61" t="s">
        <v>32</v>
      </c>
      <c r="H32" s="195">
        <f>'прил 3-2024-2026'!G17</f>
        <v>866.95</v>
      </c>
      <c r="I32" s="195">
        <f>'прил 3-2024-2026'!H17</f>
        <v>350</v>
      </c>
      <c r="J32" s="195">
        <f>'прил 3-2024-2026'!I17</f>
        <v>355</v>
      </c>
    </row>
    <row r="33" spans="1:10" s="72" customFormat="1" ht="136.5" customHeight="1">
      <c r="A33" s="90"/>
      <c r="B33" s="24" t="s">
        <v>47</v>
      </c>
      <c r="C33" s="77" t="s">
        <v>49</v>
      </c>
      <c r="D33" s="61" t="s">
        <v>6</v>
      </c>
      <c r="E33" s="61" t="s">
        <v>7</v>
      </c>
      <c r="F33" s="61" t="s">
        <v>8</v>
      </c>
      <c r="G33" s="61" t="s">
        <v>32</v>
      </c>
      <c r="H33" s="195">
        <f>'прил 3-2024-2026'!G22</f>
        <v>1591.9369999999999</v>
      </c>
      <c r="I33" s="195">
        <f>'прил 3-2024-2026'!H22</f>
        <v>590</v>
      </c>
      <c r="J33" s="195">
        <f>'прил 3-2024-2026'!I22</f>
        <v>591</v>
      </c>
    </row>
    <row r="34" spans="1:10" s="72" customFormat="1" ht="72.75" customHeight="1">
      <c r="A34" s="90"/>
      <c r="B34" s="28" t="s">
        <v>48</v>
      </c>
      <c r="C34" s="77" t="s">
        <v>49</v>
      </c>
      <c r="D34" s="61" t="s">
        <v>6</v>
      </c>
      <c r="E34" s="61" t="s">
        <v>7</v>
      </c>
      <c r="F34" s="61" t="s">
        <v>9</v>
      </c>
      <c r="G34" s="61" t="s">
        <v>32</v>
      </c>
      <c r="H34" s="195">
        <f>'прил 3-2024-2026'!G23</f>
        <v>743.22500000000002</v>
      </c>
      <c r="I34" s="195">
        <f>'прил 3-2024-2026'!H23</f>
        <v>179.7</v>
      </c>
      <c r="J34" s="195">
        <f>'прил 3-2024-2026'!I23</f>
        <v>175</v>
      </c>
    </row>
    <row r="35" spans="1:10" s="72" customFormat="1" ht="52.15" customHeight="1">
      <c r="A35" s="90"/>
      <c r="B35" s="43" t="s">
        <v>50</v>
      </c>
      <c r="C35" s="77" t="s">
        <v>49</v>
      </c>
      <c r="D35" s="61" t="s">
        <v>6</v>
      </c>
      <c r="E35" s="61" t="s">
        <v>7</v>
      </c>
      <c r="F35" s="61" t="s">
        <v>10</v>
      </c>
      <c r="G35" s="61" t="s">
        <v>32</v>
      </c>
      <c r="H35" s="195">
        <f>'прил 3-2024-2026'!G24</f>
        <v>60</v>
      </c>
      <c r="I35" s="195">
        <f>'прил 3-2024-2026'!H24</f>
        <v>60</v>
      </c>
      <c r="J35" s="195">
        <f>'прил 3-2024-2026'!I24</f>
        <v>60</v>
      </c>
    </row>
    <row r="36" spans="1:10" s="72" customFormat="1" ht="63" customHeight="1">
      <c r="A36" s="149"/>
      <c r="B36" s="86" t="s">
        <v>51</v>
      </c>
      <c r="C36" s="78" t="s">
        <v>115</v>
      </c>
      <c r="D36" s="61" t="s">
        <v>6</v>
      </c>
      <c r="E36" s="61" t="s">
        <v>11</v>
      </c>
      <c r="F36" s="78" t="s">
        <v>9</v>
      </c>
      <c r="G36" s="61" t="s">
        <v>32</v>
      </c>
      <c r="H36" s="195">
        <f>'прил 3-2024-2026'!G34</f>
        <v>137.40899999999999</v>
      </c>
      <c r="I36" s="195">
        <f>'прил 3-2024-2026'!H34</f>
        <v>2.5</v>
      </c>
      <c r="J36" s="195">
        <f>'прил 3-2024-2026'!I34</f>
        <v>2.8</v>
      </c>
    </row>
    <row r="37" spans="1:10" s="72" customFormat="1" ht="52.15" customHeight="1">
      <c r="A37" s="149"/>
      <c r="B37" s="30" t="s">
        <v>53</v>
      </c>
      <c r="C37" s="78" t="s">
        <v>115</v>
      </c>
      <c r="D37" s="61" t="s">
        <v>6</v>
      </c>
      <c r="E37" s="61" t="s">
        <v>11</v>
      </c>
      <c r="F37" s="78" t="s">
        <v>19</v>
      </c>
      <c r="G37" s="61" t="s">
        <v>32</v>
      </c>
      <c r="H37" s="195">
        <f>'прил 3-2024-2026'!G35</f>
        <v>1066.367</v>
      </c>
      <c r="I37" s="195">
        <f>'прил 3-2024-2026'!H35</f>
        <v>463</v>
      </c>
      <c r="J37" s="195">
        <f>'прил 3-2024-2026'!I35</f>
        <v>567.6</v>
      </c>
    </row>
    <row r="38" spans="1:10" s="72" customFormat="1" ht="52.15" customHeight="1">
      <c r="A38" s="149"/>
      <c r="B38" s="234" t="s">
        <v>54</v>
      </c>
      <c r="C38" s="184" t="s">
        <v>115</v>
      </c>
      <c r="D38" s="255" t="s">
        <v>6</v>
      </c>
      <c r="E38" s="255" t="s">
        <v>11</v>
      </c>
      <c r="F38" s="184" t="s">
        <v>10</v>
      </c>
      <c r="G38" s="255" t="s">
        <v>32</v>
      </c>
      <c r="H38" s="201">
        <f>'прил 3-2024-2026'!G36</f>
        <v>1.8</v>
      </c>
      <c r="I38" s="195">
        <f>'прил 3-2024-2026'!H36</f>
        <v>1.8</v>
      </c>
      <c r="J38" s="195">
        <f>'прил 3-2024-2026'!I36</f>
        <v>1.8</v>
      </c>
    </row>
    <row r="39" spans="1:10" s="72" customFormat="1" ht="52.15" customHeight="1">
      <c r="A39" s="132"/>
      <c r="B39" s="267" t="s">
        <v>176</v>
      </c>
      <c r="C39" s="268" t="s">
        <v>177</v>
      </c>
      <c r="D39" s="124" t="s">
        <v>6</v>
      </c>
      <c r="E39" s="124" t="s">
        <v>175</v>
      </c>
      <c r="F39" s="269" t="s">
        <v>10</v>
      </c>
      <c r="G39" s="124" t="s">
        <v>32</v>
      </c>
      <c r="H39" s="198">
        <f>100+28.6</f>
        <v>128.6</v>
      </c>
      <c r="I39" s="270">
        <v>0</v>
      </c>
      <c r="J39" s="195">
        <v>0</v>
      </c>
    </row>
    <row r="40" spans="1:10" s="72" customFormat="1" ht="82.5" customHeight="1">
      <c r="A40" s="181" t="s">
        <v>111</v>
      </c>
      <c r="B40" s="175" t="s">
        <v>132</v>
      </c>
      <c r="C40" s="256" t="s">
        <v>55</v>
      </c>
      <c r="D40" s="257"/>
      <c r="E40" s="257"/>
      <c r="F40" s="258"/>
      <c r="G40" s="257"/>
      <c r="H40" s="259">
        <f>H41+H42+H43+H44</f>
        <v>269</v>
      </c>
      <c r="I40" s="196">
        <f>I41+I42+I43+I44</f>
        <v>287.7</v>
      </c>
      <c r="J40" s="196">
        <f>J41+J42+J43+J44</f>
        <v>297.3</v>
      </c>
    </row>
    <row r="41" spans="1:10" s="72" customFormat="1" ht="156" customHeight="1">
      <c r="A41" s="90"/>
      <c r="B41" s="24" t="s">
        <v>57</v>
      </c>
      <c r="C41" s="77" t="s">
        <v>58</v>
      </c>
      <c r="D41" s="61" t="s">
        <v>12</v>
      </c>
      <c r="E41" s="61" t="s">
        <v>13</v>
      </c>
      <c r="F41" s="61" t="s">
        <v>8</v>
      </c>
      <c r="G41" s="61" t="s">
        <v>32</v>
      </c>
      <c r="H41" s="195">
        <f>'прил 3-2024-2026'!G48</f>
        <v>144</v>
      </c>
      <c r="I41" s="195">
        <f>'прил 3-2024-2026'!H48</f>
        <v>160.1</v>
      </c>
      <c r="J41" s="195">
        <f>'прил 3-2024-2026'!I48</f>
        <v>165.7</v>
      </c>
    </row>
    <row r="42" spans="1:10" s="72" customFormat="1" ht="93" customHeight="1">
      <c r="A42" s="90"/>
      <c r="B42" s="24" t="s">
        <v>94</v>
      </c>
      <c r="C42" s="77" t="s">
        <v>58</v>
      </c>
      <c r="D42" s="61" t="s">
        <v>12</v>
      </c>
      <c r="E42" s="61" t="s">
        <v>13</v>
      </c>
      <c r="F42" s="61" t="s">
        <v>9</v>
      </c>
      <c r="G42" s="61" t="s">
        <v>32</v>
      </c>
      <c r="H42" s="195">
        <f>'прил 3-2024-2026'!G49</f>
        <v>19</v>
      </c>
      <c r="I42" s="195">
        <f>'прил 3-2024-2026'!H49</f>
        <v>17.8</v>
      </c>
      <c r="J42" s="195">
        <f>'прил 3-2024-2026'!I49</f>
        <v>18.399999999999999</v>
      </c>
    </row>
    <row r="43" spans="1:10" s="72" customFormat="1" ht="51" customHeight="1">
      <c r="A43" s="90"/>
      <c r="B43" s="109" t="s">
        <v>85</v>
      </c>
      <c r="C43" s="77" t="s">
        <v>86</v>
      </c>
      <c r="D43" s="61" t="s">
        <v>16</v>
      </c>
      <c r="E43" s="61" t="s">
        <v>6</v>
      </c>
      <c r="F43" s="61" t="s">
        <v>17</v>
      </c>
      <c r="G43" s="61" t="s">
        <v>32</v>
      </c>
      <c r="H43" s="195">
        <f>'прил 3-2024-2026'!G91</f>
        <v>105.5</v>
      </c>
      <c r="I43" s="195">
        <f>'прил 3-2024-2026'!H91</f>
        <v>109.3</v>
      </c>
      <c r="J43" s="195">
        <f>'прил 3-2024-2026'!I91</f>
        <v>113.2</v>
      </c>
    </row>
    <row r="44" spans="1:10" s="72" customFormat="1" ht="66" customHeight="1">
      <c r="A44" s="90"/>
      <c r="B44" s="109" t="s">
        <v>87</v>
      </c>
      <c r="C44" s="77" t="s">
        <v>88</v>
      </c>
      <c r="D44" s="61" t="s">
        <v>11</v>
      </c>
      <c r="E44" s="61" t="s">
        <v>6</v>
      </c>
      <c r="F44" s="61" t="s">
        <v>33</v>
      </c>
      <c r="G44" s="61" t="s">
        <v>32</v>
      </c>
      <c r="H44" s="195">
        <f>'прил 3-2024-2026'!G97</f>
        <v>0.5</v>
      </c>
      <c r="I44" s="195">
        <f>'прил 3-2024-2026'!H97</f>
        <v>0.5</v>
      </c>
      <c r="J44" s="195">
        <f>'прил 3-2024-2026'!I97</f>
        <v>0</v>
      </c>
    </row>
    <row r="45" spans="1:10" s="72" customFormat="1" ht="65.25" customHeight="1">
      <c r="A45" s="179" t="s">
        <v>105</v>
      </c>
      <c r="B45" s="133" t="s">
        <v>121</v>
      </c>
      <c r="C45" s="80" t="s">
        <v>61</v>
      </c>
      <c r="D45" s="61"/>
      <c r="E45" s="61"/>
      <c r="F45" s="61"/>
      <c r="G45" s="61"/>
      <c r="H45" s="194" t="str">
        <f>'прил 3-2024-2026'!G50</f>
        <v>306,841</v>
      </c>
      <c r="I45" s="194">
        <f>'прил 3-2024-2026'!H50</f>
        <v>31.6</v>
      </c>
      <c r="J45" s="194">
        <f>'прил 3-2024-2026'!I50</f>
        <v>31.9</v>
      </c>
    </row>
    <row r="46" spans="1:10" s="261" customFormat="1" ht="66.599999999999994" customHeight="1">
      <c r="A46" s="260" t="s">
        <v>106</v>
      </c>
      <c r="B46" s="274" t="s">
        <v>60</v>
      </c>
      <c r="C46" s="129" t="s">
        <v>64</v>
      </c>
      <c r="D46" s="125"/>
      <c r="E46" s="125"/>
      <c r="F46" s="125"/>
      <c r="G46" s="125"/>
      <c r="H46" s="196" t="str">
        <f>H48</f>
        <v>306,841</v>
      </c>
      <c r="I46" s="196">
        <f>I48</f>
        <v>31.6</v>
      </c>
      <c r="J46" s="196">
        <f>J48</f>
        <v>31.9</v>
      </c>
    </row>
    <row r="47" spans="1:10" s="72" customFormat="1" ht="69" hidden="1" customHeight="1">
      <c r="A47" s="150"/>
      <c r="B47" s="228" t="s">
        <v>65</v>
      </c>
      <c r="C47" s="77" t="s">
        <v>63</v>
      </c>
      <c r="D47" s="61" t="s">
        <v>13</v>
      </c>
      <c r="E47" s="61" t="s">
        <v>14</v>
      </c>
      <c r="F47" s="61" t="s">
        <v>9</v>
      </c>
      <c r="G47" s="61" t="s">
        <v>32</v>
      </c>
      <c r="H47" s="195" t="e">
        <f>'прил 3-2024-2026'!#REF!</f>
        <v>#REF!</v>
      </c>
      <c r="I47" s="195" t="e">
        <f>'прил 3-2024-2026'!#REF!</f>
        <v>#REF!</v>
      </c>
      <c r="J47" s="195" t="e">
        <f>'прил 3-2024-2026'!#REF!</f>
        <v>#REF!</v>
      </c>
    </row>
    <row r="48" spans="1:10" s="72" customFormat="1" ht="82.9" customHeight="1">
      <c r="A48" s="149"/>
      <c r="B48" s="275" t="s">
        <v>65</v>
      </c>
      <c r="C48" s="77" t="s">
        <v>63</v>
      </c>
      <c r="D48" s="61" t="s">
        <v>13</v>
      </c>
      <c r="E48" s="61" t="s">
        <v>112</v>
      </c>
      <c r="F48" s="61" t="s">
        <v>9</v>
      </c>
      <c r="G48" s="61" t="s">
        <v>32</v>
      </c>
      <c r="H48" s="195" t="str">
        <f>'прил 3-2024-2026'!G51</f>
        <v>306,841</v>
      </c>
      <c r="I48" s="195">
        <f>'прил 3-2024-2026'!H51</f>
        <v>31.6</v>
      </c>
      <c r="J48" s="195">
        <f>'прил 3-2024-2026'!I51</f>
        <v>31.9</v>
      </c>
    </row>
    <row r="49" spans="1:10" s="72" customFormat="1" ht="79.5" customHeight="1">
      <c r="A49" s="183" t="s">
        <v>107</v>
      </c>
      <c r="B49" s="134" t="s">
        <v>119</v>
      </c>
      <c r="C49" s="81"/>
      <c r="D49" s="127"/>
      <c r="E49" s="127"/>
      <c r="F49" s="127"/>
      <c r="G49" s="127"/>
      <c r="H49" s="199">
        <f t="shared" ref="H49:J50" si="1">H50</f>
        <v>0</v>
      </c>
      <c r="I49" s="199">
        <f t="shared" si="1"/>
        <v>0</v>
      </c>
      <c r="J49" s="199">
        <f t="shared" si="1"/>
        <v>0</v>
      </c>
    </row>
    <row r="50" spans="1:10" s="72" customFormat="1" ht="54" customHeight="1">
      <c r="A50" s="183" t="s">
        <v>108</v>
      </c>
      <c r="B50" s="105" t="s">
        <v>90</v>
      </c>
      <c r="C50" s="129" t="s">
        <v>91</v>
      </c>
      <c r="D50" s="128"/>
      <c r="E50" s="128"/>
      <c r="F50" s="128"/>
      <c r="G50" s="128"/>
      <c r="H50" s="200">
        <f t="shared" si="1"/>
        <v>0</v>
      </c>
      <c r="I50" s="200">
        <f t="shared" si="1"/>
        <v>0</v>
      </c>
      <c r="J50" s="200">
        <f t="shared" si="1"/>
        <v>0</v>
      </c>
    </row>
    <row r="51" spans="1:10" s="72" customFormat="1" ht="63.75" customHeight="1">
      <c r="A51" s="135"/>
      <c r="B51" s="276" t="s">
        <v>73</v>
      </c>
      <c r="C51" s="77" t="s">
        <v>93</v>
      </c>
      <c r="D51" s="184" t="s">
        <v>15</v>
      </c>
      <c r="E51" s="184" t="s">
        <v>13</v>
      </c>
      <c r="F51" s="184" t="s">
        <v>9</v>
      </c>
      <c r="G51" s="184" t="s">
        <v>32</v>
      </c>
      <c r="H51" s="201">
        <f>'прил 3-2024-2026'!G82</f>
        <v>0</v>
      </c>
      <c r="I51" s="201">
        <f>'прил 3-2024-2026'!H82</f>
        <v>0</v>
      </c>
      <c r="J51" s="201">
        <f>'прил 3-2024-2026'!I82</f>
        <v>0</v>
      </c>
    </row>
    <row r="52" spans="1:10" s="4" customFormat="1" ht="33.75" customHeight="1">
      <c r="A52" s="313" t="s">
        <v>141</v>
      </c>
      <c r="B52" s="313"/>
      <c r="C52" s="186"/>
      <c r="D52" s="186"/>
      <c r="E52" s="187"/>
      <c r="F52" s="186"/>
      <c r="G52" s="186"/>
      <c r="H52" s="202">
        <f>H8</f>
        <v>11102.462000000001</v>
      </c>
      <c r="I52" s="202">
        <f>I8</f>
        <v>3286.8</v>
      </c>
      <c r="J52" s="202">
        <f>J8</f>
        <v>3414.7000000000003</v>
      </c>
    </row>
    <row r="53" spans="1:10" s="4" customFormat="1" ht="16.5">
      <c r="A53" s="95"/>
      <c r="B53" s="96"/>
      <c r="C53" s="2"/>
      <c r="D53" s="2"/>
      <c r="E53" s="3"/>
      <c r="F53" s="2"/>
      <c r="G53" s="2"/>
      <c r="H53" s="2"/>
      <c r="I53" s="2"/>
      <c r="J53" s="34"/>
    </row>
    <row r="54" spans="1:10" s="4" customFormat="1" ht="16.5">
      <c r="A54" s="289" t="s">
        <v>183</v>
      </c>
      <c r="B54" s="289"/>
      <c r="C54" s="2"/>
      <c r="D54" s="2"/>
      <c r="E54" s="3"/>
      <c r="F54" s="2"/>
      <c r="G54" s="2"/>
      <c r="H54" s="2"/>
      <c r="I54" s="2"/>
    </row>
    <row r="55" spans="1:10" s="4" customFormat="1" ht="16.5">
      <c r="A55" s="289" t="s">
        <v>34</v>
      </c>
      <c r="B55" s="289"/>
      <c r="C55" s="2"/>
      <c r="D55" s="2"/>
      <c r="E55" s="3"/>
      <c r="F55" s="2"/>
      <c r="G55" s="2"/>
      <c r="H55" s="2"/>
      <c r="I55" s="2"/>
    </row>
    <row r="56" spans="1:10" s="4" customFormat="1" ht="16.5">
      <c r="A56" s="289" t="s">
        <v>35</v>
      </c>
      <c r="B56" s="289"/>
      <c r="C56" s="2"/>
      <c r="D56" s="315" t="s">
        <v>184</v>
      </c>
      <c r="E56" s="315"/>
      <c r="F56" s="315"/>
      <c r="G56" s="315"/>
      <c r="H56" s="315"/>
      <c r="I56" s="315"/>
      <c r="J56" s="315"/>
    </row>
    <row r="57" spans="1:10" s="5" customFormat="1" ht="16.5">
      <c r="A57" s="289"/>
      <c r="B57" s="289"/>
      <c r="C57" s="2"/>
      <c r="D57" s="314"/>
      <c r="E57" s="314"/>
      <c r="F57" s="314"/>
      <c r="G57" s="314"/>
      <c r="H57" s="314"/>
      <c r="I57" s="314"/>
      <c r="J57" s="314"/>
    </row>
  </sheetData>
  <mergeCells count="20">
    <mergeCell ref="A52:B52"/>
    <mergeCell ref="A57:B57"/>
    <mergeCell ref="D57:J57"/>
    <mergeCell ref="A54:B54"/>
    <mergeCell ref="A55:B55"/>
    <mergeCell ref="A56:B56"/>
    <mergeCell ref="D56:J56"/>
    <mergeCell ref="D1:J1"/>
    <mergeCell ref="D2:J2"/>
    <mergeCell ref="A4:J4"/>
    <mergeCell ref="A6:A7"/>
    <mergeCell ref="B6:B7"/>
    <mergeCell ref="C6:C7"/>
    <mergeCell ref="D6:D7"/>
    <mergeCell ref="E6:E7"/>
    <mergeCell ref="F6:F7"/>
    <mergeCell ref="G6:G7"/>
    <mergeCell ref="J6:J7"/>
    <mergeCell ref="H6:H7"/>
    <mergeCell ref="I6:I7"/>
  </mergeCells>
  <phoneticPr fontId="26" type="noConversion"/>
  <pageMargins left="0.39370078740157483" right="0.19685039370078741" top="0.19685039370078741" bottom="0.19685039370078741" header="0.51181102362204722" footer="0.51181102362204722"/>
  <pageSetup paperSize="9" scale="7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прил 3-2024-2026</vt:lpstr>
      <vt:lpstr>прил 4 2023-2025</vt:lpstr>
      <vt:lpstr>прил 5- 2023-2025</vt:lpstr>
      <vt:lpstr>'прил 3-2024-2026'!Заголовки_для_печати</vt:lpstr>
      <vt:lpstr>'прил 3-2024-2026'!Область_печати</vt:lpstr>
      <vt:lpstr>'прил 4 2023-2025'!Область_печати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Casus</dc:creator>
  <cp:lastModifiedBy>alex</cp:lastModifiedBy>
  <cp:lastPrinted>2025-04-17T05:54:57Z</cp:lastPrinted>
  <dcterms:created xsi:type="dcterms:W3CDTF">2012-05-11T12:26:59Z</dcterms:created>
  <dcterms:modified xsi:type="dcterms:W3CDTF">2025-06-26T10:18:50Z</dcterms:modified>
</cp:coreProperties>
</file>