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10" windowWidth="20730" windowHeight="8940" activeTab="2"/>
  </bookViews>
  <sheets>
    <sheet name="Доходы" sheetId="2" r:id="rId1"/>
    <sheet name="Расходы" sheetId="3" r:id="rId2"/>
    <sheet name="Источники" sheetId="4" r:id="rId3"/>
  </sheets>
  <calcPr calcId="125725"/>
</workbook>
</file>

<file path=xl/calcChain.xml><?xml version="1.0" encoding="utf-8"?>
<calcChain xmlns="http://schemas.openxmlformats.org/spreadsheetml/2006/main">
  <c r="E25" i="3"/>
  <c r="D25"/>
  <c r="D24" s="1"/>
  <c r="F62"/>
  <c r="E57"/>
  <c r="F57" s="1"/>
  <c r="D70" i="2"/>
  <c r="F40"/>
  <c r="F39" s="1"/>
  <c r="F38" s="1"/>
  <c r="F37" s="1"/>
  <c r="D21" i="3"/>
  <c r="D53"/>
  <c r="D52" s="1"/>
  <c r="F17"/>
  <c r="F18"/>
  <c r="F22"/>
  <c r="F23"/>
  <c r="F26"/>
  <c r="F27"/>
  <c r="F28"/>
  <c r="F31"/>
  <c r="F32"/>
  <c r="F33"/>
  <c r="F34"/>
  <c r="F35"/>
  <c r="F36"/>
  <c r="F37"/>
  <c r="F38"/>
  <c r="F42"/>
  <c r="F44"/>
  <c r="F46"/>
  <c r="F47"/>
  <c r="F49"/>
  <c r="F50"/>
  <c r="F54"/>
  <c r="F55"/>
  <c r="F58"/>
  <c r="F66"/>
  <c r="F70"/>
  <c r="F74"/>
  <c r="F78"/>
  <c r="F82"/>
  <c r="F86"/>
  <c r="F87"/>
  <c r="F89"/>
  <c r="F93"/>
  <c r="F96"/>
  <c r="F100"/>
  <c r="F103"/>
  <c r="D16"/>
  <c r="D15" s="1"/>
  <c r="D14" s="1"/>
  <c r="D99"/>
  <c r="D98" s="1"/>
  <c r="D97" s="1"/>
  <c r="D85"/>
  <c r="D30"/>
  <c r="D29" s="1"/>
  <c r="E81"/>
  <c r="E80" s="1"/>
  <c r="E79" s="1"/>
  <c r="D81"/>
  <c r="D80" s="1"/>
  <c r="D79" s="1"/>
  <c r="F79" s="1"/>
  <c r="E61"/>
  <c r="E60" s="1"/>
  <c r="E59" s="1"/>
  <c r="D61"/>
  <c r="D60" s="1"/>
  <c r="D59" s="1"/>
  <c r="F59" s="1"/>
  <c r="D41"/>
  <c r="D40" s="1"/>
  <c r="E36" i="4"/>
  <c r="E35" s="1"/>
  <c r="E34" s="1"/>
  <c r="D36"/>
  <c r="D35" s="1"/>
  <c r="D34" s="1"/>
  <c r="D33" s="1"/>
  <c r="E31"/>
  <c r="E30" s="1"/>
  <c r="E29" s="1"/>
  <c r="D31"/>
  <c r="D30" s="1"/>
  <c r="D29" s="1"/>
  <c r="D28" s="1"/>
  <c r="E102" i="3"/>
  <c r="E101" s="1"/>
  <c r="E99"/>
  <c r="E98" s="1"/>
  <c r="E97" s="1"/>
  <c r="D101"/>
  <c r="F101" s="1"/>
  <c r="D102"/>
  <c r="F102" s="1"/>
  <c r="E95"/>
  <c r="E94" s="1"/>
  <c r="D95"/>
  <c r="D94" s="1"/>
  <c r="E92"/>
  <c r="E91" s="1"/>
  <c r="E90" s="1"/>
  <c r="D92"/>
  <c r="D91" s="1"/>
  <c r="D88"/>
  <c r="F88" s="1"/>
  <c r="E88"/>
  <c r="E85"/>
  <c r="E84" s="1"/>
  <c r="E77"/>
  <c r="E76" s="1"/>
  <c r="E75" s="1"/>
  <c r="F75" s="1"/>
  <c r="D77"/>
  <c r="D76" s="1"/>
  <c r="D75" s="1"/>
  <c r="E73"/>
  <c r="E72" s="1"/>
  <c r="E71" s="1"/>
  <c r="F71" s="1"/>
  <c r="D73"/>
  <c r="D72" s="1"/>
  <c r="D71" s="1"/>
  <c r="E65"/>
  <c r="E64" s="1"/>
  <c r="E63" s="1"/>
  <c r="D65"/>
  <c r="D64" s="1"/>
  <c r="D63" s="1"/>
  <c r="F63" s="1"/>
  <c r="E69"/>
  <c r="E68" s="1"/>
  <c r="E67" s="1"/>
  <c r="D69"/>
  <c r="D68" s="1"/>
  <c r="D67" s="1"/>
  <c r="D57"/>
  <c r="D56" s="1"/>
  <c r="E53"/>
  <c r="E52" s="1"/>
  <c r="E49"/>
  <c r="E48" s="1"/>
  <c r="E47" s="1"/>
  <c r="E43"/>
  <c r="E45"/>
  <c r="D45"/>
  <c r="F45" s="1"/>
  <c r="D43"/>
  <c r="E41"/>
  <c r="D49"/>
  <c r="D48" s="1"/>
  <c r="D47" s="1"/>
  <c r="E30"/>
  <c r="F30" s="1"/>
  <c r="E21"/>
  <c r="E20" s="1"/>
  <c r="E16"/>
  <c r="E15" s="1"/>
  <c r="E14" s="1"/>
  <c r="F71" i="2"/>
  <c r="F70" s="1"/>
  <c r="F69"/>
  <c r="F68" s="1"/>
  <c r="F66"/>
  <c r="F65" s="1"/>
  <c r="F64" s="1"/>
  <c r="F63"/>
  <c r="F62" s="1"/>
  <c r="F58"/>
  <c r="F57" s="1"/>
  <c r="F56"/>
  <c r="F55" s="1"/>
  <c r="E55"/>
  <c r="E54" s="1"/>
  <c r="E57"/>
  <c r="D57"/>
  <c r="D54" s="1"/>
  <c r="E70"/>
  <c r="E68"/>
  <c r="E65"/>
  <c r="E64" s="1"/>
  <c r="E62"/>
  <c r="E60"/>
  <c r="E59" s="1"/>
  <c r="F60"/>
  <c r="F59" s="1"/>
  <c r="D55"/>
  <c r="D60"/>
  <c r="D59" s="1"/>
  <c r="D62"/>
  <c r="D65"/>
  <c r="D64" s="1"/>
  <c r="D68"/>
  <c r="E50"/>
  <c r="E49" s="1"/>
  <c r="F50"/>
  <c r="F49" s="1"/>
  <c r="D50"/>
  <c r="D49" s="1"/>
  <c r="D36" s="1"/>
  <c r="E39"/>
  <c r="E38" s="1"/>
  <c r="E37" s="1"/>
  <c r="D39"/>
  <c r="D38" s="1"/>
  <c r="D37" s="1"/>
  <c r="F35"/>
  <c r="F34" s="1"/>
  <c r="F33" s="1"/>
  <c r="F32"/>
  <c r="F31" s="1"/>
  <c r="F30" s="1"/>
  <c r="F28"/>
  <c r="F27" s="1"/>
  <c r="F26" s="1"/>
  <c r="E34"/>
  <c r="E33" s="1"/>
  <c r="E31"/>
  <c r="E30" s="1"/>
  <c r="E27"/>
  <c r="E26" s="1"/>
  <c r="D27"/>
  <c r="D26" s="1"/>
  <c r="D34"/>
  <c r="D33" s="1"/>
  <c r="D31"/>
  <c r="D30" s="1"/>
  <c r="E16"/>
  <c r="F18"/>
  <c r="F17"/>
  <c r="F16" s="1"/>
  <c r="F15" s="1"/>
  <c r="D16"/>
  <c r="D15" s="1"/>
  <c r="D90" i="3" l="1"/>
  <c r="F90" s="1"/>
  <c r="F91"/>
  <c r="F67"/>
  <c r="F80"/>
  <c r="F65"/>
  <c r="F97"/>
  <c r="F81"/>
  <c r="F48"/>
  <c r="F25"/>
  <c r="F98"/>
  <c r="F99"/>
  <c r="F94"/>
  <c r="F95"/>
  <c r="F92"/>
  <c r="F85"/>
  <c r="F76"/>
  <c r="F77"/>
  <c r="F72"/>
  <c r="F73"/>
  <c r="F68"/>
  <c r="F69"/>
  <c r="F64"/>
  <c r="F60"/>
  <c r="F61"/>
  <c r="E56"/>
  <c r="F56" s="1"/>
  <c r="F52"/>
  <c r="F43"/>
  <c r="F41"/>
  <c r="F21"/>
  <c r="F14"/>
  <c r="F15"/>
  <c r="F16"/>
  <c r="F36" i="2"/>
  <c r="E27" i="4"/>
  <c r="E26" s="1"/>
  <c r="E14" s="1"/>
  <c r="D27"/>
  <c r="D20" i="3"/>
  <c r="F20" s="1"/>
  <c r="F53"/>
  <c r="D51"/>
  <c r="D39"/>
  <c r="E36" i="2"/>
  <c r="E83" i="3"/>
  <c r="D84"/>
  <c r="D83" s="1"/>
  <c r="E29"/>
  <c r="F29" s="1"/>
  <c r="E40"/>
  <c r="E39" s="1"/>
  <c r="E24"/>
  <c r="E19" s="1"/>
  <c r="E67" i="2"/>
  <c r="E53" s="1"/>
  <c r="E52" s="1"/>
  <c r="F54"/>
  <c r="F67"/>
  <c r="D67"/>
  <c r="D53" s="1"/>
  <c r="D52" s="1"/>
  <c r="F29"/>
  <c r="F25" s="1"/>
  <c r="F14" s="1"/>
  <c r="E29"/>
  <c r="E25" s="1"/>
  <c r="D29"/>
  <c r="D25" s="1"/>
  <c r="D14" s="1"/>
  <c r="E15"/>
  <c r="D26" i="4" l="1"/>
  <c r="D14" s="1"/>
  <c r="F27"/>
  <c r="F26" s="1"/>
  <c r="F14" s="1"/>
  <c r="D12" i="2"/>
  <c r="F83" i="3"/>
  <c r="F39"/>
  <c r="F40"/>
  <c r="F84"/>
  <c r="E51"/>
  <c r="E12" s="1"/>
  <c r="F24"/>
  <c r="D19"/>
  <c r="F19" s="1"/>
  <c r="F53" i="2"/>
  <c r="F52" s="1"/>
  <c r="F12" s="1"/>
  <c r="E14"/>
  <c r="E12" s="1"/>
  <c r="F51" i="3" l="1"/>
  <c r="D12"/>
  <c r="E104"/>
  <c r="D104" l="1"/>
  <c r="F12"/>
</calcChain>
</file>

<file path=xl/sharedStrings.xml><?xml version="1.0" encoding="utf-8"?>
<sst xmlns="http://schemas.openxmlformats.org/spreadsheetml/2006/main" count="565" uniqueCount="307">
  <si>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</si>
  <si>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</si>
  <si>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</si>
  <si>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</si>
  <si>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</si>
  <si>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</si>
  <si>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</si>
  <si>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</si>
  <si>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</si>
  <si>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</si>
  <si>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</si>
  <si>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</si>
  <si>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</si>
  <si>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</si>
  <si>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</si>
  <si>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</si>
  <si>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</si>
  <si>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</si>
  <si>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</si>
  <si>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</si>
  <si>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</si>
  <si>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</si>
  <si>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182 1 01 02010 01 1000 110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</si>
  <si>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</si>
  <si>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</si>
  <si>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182 1 01 02030 01 1000 110</t>
  </si>
  <si>
    <t xml:space="preserve">  НАЛОГИ НА СОВОКУПНЫЙ ДОХОД</t>
  </si>
  <si>
    <t>182 1 05 00000 00 0000 000</t>
  </si>
  <si>
    <t xml:space="preserve">  Единый сельскохозяйственный налог</t>
  </si>
  <si>
    <t>182 1 05 03000 01 0000 110</t>
  </si>
  <si>
    <t>182 1 05 03010 01 0000 110</t>
  </si>
  <si>
    <t>182 1 05 03010 01 1000 110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</si>
  <si>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</si>
  <si>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</si>
  <si>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</si>
  <si>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</si>
  <si>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</si>
  <si>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</si>
  <si>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</si>
  <si>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</si>
  <si>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</si>
  <si>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</si>
  <si>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</si>
  <si>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</si>
  <si>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</si>
  <si>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участков в границах сельских поселений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</si>
  <si>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</si>
  <si>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</si>
  <si>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</si>
  <si>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</si>
  <si>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</si>
  <si>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182 1 06 06043 10 1000 110</t>
  </si>
  <si>
    <t>914 1 00 00000 00 0000 000</t>
  </si>
  <si>
    <t xml:space="preserve">  ГОСУДАРСТВЕННАЯ ПОШЛИНА</t>
  </si>
  <si>
    <t>914 1 08 00000 00 0000 000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</si>
  <si>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</si>
  <si>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914 1 08 04000 01 0000 110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</si>
  <si>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</si>
  <si>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914 1 08 04020 01 0000 110</t>
  </si>
  <si>
    <t>914 1 08 04020 01 1000 110</t>
  </si>
  <si>
    <t xml:space="preserve">  ДОХОДЫ ОТ ИСПОЛЬЗОВАНИЯ ИМУЩЕСТВА, НАХОДЯЩЕГОСЯ В ГОСУДАРСТВЕННОЙ И МУНИЦИПАЛЬНОЙ СОБСТВЕННОСТИ</t>
  </si>
  <si>
    <t>914 1 11 00000 00 0000 000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</si>
  <si>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</si>
  <si>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914 1 11 05000 00 0000 120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</si>
  <si>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</si>
  <si>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914 1 11 05020 00 0000 120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</si>
  <si>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</si>
  <si>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914 1 11 05025 10 0000 120</t>
  </si>
  <si>
    <t xml:space="preserve">  ДОХОДЫ ОТ ОКАЗАНИЯ ПЛАТНЫХ УСЛУГ И КОМПЕНСАЦИИ ЗАТРАТ ГОСУДАРСТВА</t>
  </si>
  <si>
    <t>914 1 13 00000 00 0000 000</t>
  </si>
  <si>
    <t xml:space="preserve">  Доходы от компенсации затрат государства</t>
  </si>
  <si>
    <t>914 1 13 02000 00 0000 130</t>
  </si>
  <si>
    <t xml:space="preserve">  Доходы, поступающие в порядке возмещения расходов, понесенных в связи с эксплуатацией имущества</t>
  </si>
  <si>
    <t>914 1 13 02060 00 0000 130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</si>
  <si>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</si>
  <si>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914 1 13 02065 10 0000 130</t>
  </si>
  <si>
    <t xml:space="preserve">  ПРОЧИЕ НЕНАЛОГОВЫЕ ДОХОДЫ</t>
  </si>
  <si>
    <t>914 1 17 00000 00 0000 000</t>
  </si>
  <si>
    <t xml:space="preserve">  Прочие неналоговые доходы</t>
  </si>
  <si>
    <t>914 1 17 05000 00 0000 180</t>
  </si>
  <si>
    <t xml:space="preserve">  Прочие неналоговые доходы бюджетов сельских поселений</t>
  </si>
  <si>
    <t>914 1 17 05050 10 0000 180</t>
  </si>
  <si>
    <t xml:space="preserve">  БЕЗВОЗМЕЗДНЫЕ ПОСТУПЛЕНИЯ</t>
  </si>
  <si>
    <t>914 2 00 00000 00 0000 000</t>
  </si>
  <si>
    <t xml:space="preserve">  БЕЗВОЗМЕЗДНЫЕ ПОСТУПЛЕНИЯ ОТ ДРУГИХ БЮДЖЕТОВ БЮДЖЕТНОЙ СИСТЕМЫ РОССИЙСКОЙ ФЕДЕРАЦИИ</t>
  </si>
  <si>
    <t>914 2 02 00000 00 0000 000</t>
  </si>
  <si>
    <t xml:space="preserve">  Дотации бюджетам бюджетной системы Российской Федерации</t>
  </si>
  <si>
    <t>914 2 02 10000 00 0000 150</t>
  </si>
  <si>
    <t xml:space="preserve">  Дотации на выравнивание бюджетной обеспеченности</t>
  </si>
  <si>
    <t>914 2 02 15001 00 0000 150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</si>
  <si>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</si>
  <si>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914 2 02 15001 10 0000 150</t>
  </si>
  <si>
    <t xml:space="preserve">  Субсидии бюджетам бюджетной системы Российской Федерации (межбюджетные субсидии)</t>
  </si>
  <si>
    <t>914 2 02 20000 00 0000 150</t>
  </si>
  <si>
    <t xml:space="preserve">  Субсидии бюджетам на софинансирование капитальных вложений в объекты муниципальной собственности</t>
  </si>
  <si>
    <t>914 2 02 20077 00 0000 150</t>
  </si>
  <si>
    <t xml:space="preserve">  Субсидии бюджетам сельских поселений на софинансирование капитальных вложений в объекты муниципальной собственности</t>
  </si>
  <si>
    <t>914 2 02 20077 10 0000 150</t>
  </si>
  <si>
    <t xml:space="preserve">  Прочие субсидии</t>
  </si>
  <si>
    <t>914 2 02 29999 00 0000 150</t>
  </si>
  <si>
    <t xml:space="preserve">  Прочие субсидии бюджетам сельских поселений</t>
  </si>
  <si>
    <t>914 2 02 29999 10 0000 150</t>
  </si>
  <si>
    <t xml:space="preserve">  Субвенции бюджетам бюджетной системы Российской Федерации</t>
  </si>
  <si>
    <t>914 2 02 30000 00 0000 150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</si>
  <si>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</si>
  <si>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914 2 02 35118 00 0000 150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</si>
  <si>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</si>
  <si>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914 2 02 35118 10 0000 150</t>
  </si>
  <si>
    <t xml:space="preserve">  Иные межбюджетные трансферты</t>
  </si>
  <si>
    <t>914 2 02 40000 00 0000 150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</si>
  <si>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</si>
  <si>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914 2 02 40014 00 0000 150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</si>
  <si>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</si>
  <si>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914 2 02 40014 10 0000 150</t>
  </si>
  <si>
    <t xml:space="preserve">  Прочие межбюджетные трансферты, передаваемые бюджетам</t>
  </si>
  <si>
    <t>914 2 02 49999 00 0000 150</t>
  </si>
  <si>
    <t xml:space="preserve">  Прочие межбюджетные трансферты, передаваемые бюджетам сельских поселений</t>
  </si>
  <si>
    <t>914 2 02 49999 10 0000 150</t>
  </si>
  <si>
    <t>Код расхода по бюджетной классификации</t>
  </si>
  <si>
    <t>Расходы бюджета - всего</t>
  </si>
  <si>
    <t xml:space="preserve">  Расходы на обеспечение деятельности главы администрации</t>
  </si>
  <si>
    <t>200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</si>
  <si>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</si>
  <si>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</si>
  <si>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</si>
  <si>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</si>
  <si>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Расходы на обеспечение функций органов местного самоуправления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</si>
  <si>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</si>
  <si>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</si>
  <si>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Закупка товаров, работ и услуг в сфере информационно-коммуникационных технологий</t>
  </si>
  <si>
    <t xml:space="preserve">  Прочая закупка товаров, работ и услуг</t>
  </si>
  <si>
    <t xml:space="preserve">  Закупка энергетических ресурсов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</si>
  <si>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</si>
  <si>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</si>
  <si>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налога на имущество организаций и земельного налога</t>
  </si>
  <si>
    <t xml:space="preserve">  Уплата иных платежей</t>
  </si>
  <si>
    <t xml:space="preserve">  Резервный фонд местной администрации(финансовое обеспечение непредвиденных расходов)</t>
  </si>
  <si>
    <t>914 0111 01 7 04 20540 000</t>
  </si>
  <si>
    <t>914 0111 01 7 04 20540 800</t>
  </si>
  <si>
    <t xml:space="preserve">  Резервные средства</t>
  </si>
  <si>
    <t>914 0111 01 7 04 20540 870</t>
  </si>
  <si>
    <t xml:space="preserve">  Резервный фонд местной администрации</t>
  </si>
  <si>
    <t>914 0111 01 7 04 20570 000</t>
  </si>
  <si>
    <t>914 0111 01 7 04 20570 800</t>
  </si>
  <si>
    <t>914 0111 01 7 04 20570 870</t>
  </si>
  <si>
    <t xml:space="preserve">  Выполнение других расходных обязательств</t>
  </si>
  <si>
    <t xml:space="preserve">  Межбюджетные трансферты</t>
  </si>
  <si>
    <t xml:space="preserve">  Расходы на осуществление первичного воинского учета на территориях. где отсутствуют военные комиссариаты</t>
  </si>
  <si>
    <t>914 0203 01 8 01 51180 200</t>
  </si>
  <si>
    <t>914 0203 01 8 01 51180 240</t>
  </si>
  <si>
    <t>914 0203 01 8 01 51180 244</t>
  </si>
  <si>
    <t xml:space="preserve">  </t>
  </si>
  <si>
    <t xml:space="preserve">  Мероприятия по развитию сети автомобильных дорог общего пользования месного значения</t>
  </si>
  <si>
    <t xml:space="preserve">  Расходы на благоустройство территории сельского поселения</t>
  </si>
  <si>
    <t xml:space="preserve">  Расходы на уличное освещение</t>
  </si>
  <si>
    <t xml:space="preserve">  Социальное обеспечение и иные выплаты населению</t>
  </si>
  <si>
    <t xml:space="preserve">  Иные выплаты населению</t>
  </si>
  <si>
    <t xml:space="preserve">  Обслуживание государственного (муниципального) долга</t>
  </si>
  <si>
    <t xml:space="preserve">  Обслуживание муниципального долга</t>
  </si>
  <si>
    <t>Результат исполнения бюджета (дефицит / профицит)</t>
  </si>
  <si>
    <t>450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</si>
  <si>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</si>
  <si>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</si>
  <si>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</si>
  <si>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</si>
  <si>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</si>
  <si>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914 01 03 00 00 00 0000 000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</si>
  <si>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</si>
  <si>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914 01 03 01 00 00 0000 000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</si>
  <si>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</si>
  <si>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914 01 03 01 00 00 0000 700</t>
  </si>
  <si>
    <t xml:space="preserve">  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</si>
  <si>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914 01 03 01 00 10 0000 710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</si>
  <si>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</si>
  <si>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914 01 03 01 00 00 0000 800</t>
  </si>
  <si>
    <t xml:space="preserve">  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</si>
  <si>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914 01 03 01 00 10 0000 810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</si>
  <si>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</si>
  <si>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</si>
  <si>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</si>
  <si>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</si>
  <si>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</si>
  <si>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</si>
  <si>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</si>
  <si>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</si>
  <si>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</si>
  <si>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100 01 05 02 00 00 0000 500</t>
  </si>
  <si>
    <t xml:space="preserve">  Увеличение прочих остатков денежных средств бюджетов</t>
  </si>
  <si>
    <t>100 01 05 02 01 00 0000 510</t>
  </si>
  <si>
    <t xml:space="preserve">  Увеличение прочих остатков денежных средств бюджетов сельских поселений</t>
  </si>
  <si>
    <t>100 01 05 02 01 10 0000 510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</si>
  <si>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</si>
  <si>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</si>
  <si>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</si>
  <si>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</si>
  <si>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100 01 05 02 00 00 0000 600</t>
  </si>
  <si>
    <t xml:space="preserve">  Уменьшение прочих остатков денежных средств бюджетов</t>
  </si>
  <si>
    <t>100 01 05 02 01 00 0000 610</t>
  </si>
  <si>
    <t xml:space="preserve">  Уменьшение прочих остатков денежных средств бюджетов сельских поселений</t>
  </si>
  <si>
    <t>100 01 05 02 01 10 0000 610</t>
  </si>
  <si>
    <t>Приложение № 1</t>
  </si>
  <si>
    <t>к постановлению администрации</t>
  </si>
  <si>
    <t>Павловского муниципального района</t>
  </si>
  <si>
    <t>Приложение № 2</t>
  </si>
  <si>
    <t>тыс.руб.</t>
  </si>
  <si>
    <t>Расходы бюджета</t>
  </si>
  <si>
    <t>Доходы бюджета</t>
  </si>
  <si>
    <t xml:space="preserve">                     Источники финансирования дефицита бюджета</t>
  </si>
  <si>
    <t>Приложение № 3</t>
  </si>
  <si>
    <t>Александровского сельского поселения</t>
  </si>
  <si>
    <t xml:space="preserve">  Дотации на выравнивание бюджетной обеспеченности из бюджетов муниципальных районов, городских округов с внутригородмким делением</t>
  </si>
  <si>
    <t xml:space="preserve">  Дотации бюджетам сельских поселений на выравнивание бюджетной обеспеченности из бюджета муниципальных районов</t>
  </si>
  <si>
    <t>914 0102 01 3 01 72020 000</t>
  </si>
  <si>
    <t>914 0102 01 3 01 72020 100</t>
  </si>
  <si>
    <t>914 0102 01 3 01 72020 120</t>
  </si>
  <si>
    <t>914 0102 01 3 01 72020 121</t>
  </si>
  <si>
    <t>914 0102 01 3 01 72020 129</t>
  </si>
  <si>
    <t>914 0104 01 3 01 72010 000</t>
  </si>
  <si>
    <t>914 0104 01 3 01 72010 100</t>
  </si>
  <si>
    <t>914 0104 01 3 01 72010 120</t>
  </si>
  <si>
    <t>914 0104 01 3 01 72010 121</t>
  </si>
  <si>
    <t>914 0104 01 3 01 72010 129</t>
  </si>
  <si>
    <t>914 0104 01 3 01 72010 200</t>
  </si>
  <si>
    <t>914 0104 01 3 01 72010 240</t>
  </si>
  <si>
    <t>914 0104 01 3 01 72010 242</t>
  </si>
  <si>
    <t>914 0104 01 3 01 72010 244</t>
  </si>
  <si>
    <t>914 0104 01 3 01 72010 247</t>
  </si>
  <si>
    <t>914 0104 01 3 01 72010 800</t>
  </si>
  <si>
    <t>914 0104 01 3 01 72010 850</t>
  </si>
  <si>
    <t>914 0104 01 3 01 72010 851</t>
  </si>
  <si>
    <t>914 0104 01 3 01 72010 853</t>
  </si>
  <si>
    <t>914 0113 01 3 01 70200 000</t>
  </si>
  <si>
    <t>914 0113 01 3 01 70200 200</t>
  </si>
  <si>
    <t>914 0113 01 3 01 70200 240</t>
  </si>
  <si>
    <t>914 0113 01 3 01 70200 244</t>
  </si>
  <si>
    <t>914 0113 01 3 01 70200 500</t>
  </si>
  <si>
    <t>914 0113 01 3 01 70200 540</t>
  </si>
  <si>
    <t xml:space="preserve">  Иные бюджетные трансферты</t>
  </si>
  <si>
    <t>914 0113 01 3 01 70200 800</t>
  </si>
  <si>
    <t>914 0113 01 3 01 70200 850</t>
  </si>
  <si>
    <t>Иные межбюджетные трансферы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</si>
  <si>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914 0113 01 3 01 79180 000</t>
  </si>
  <si>
    <t>914 0113 01 3 01 79180 200</t>
  </si>
  <si>
    <t>914 0113 01 3 01 79180 240</t>
  </si>
  <si>
    <t>914 0113 01 3 01 79180 244</t>
  </si>
  <si>
    <t>914 0203 01 3 02 51180 000</t>
  </si>
  <si>
    <t>914 0203 01 3 02 51180 100</t>
  </si>
  <si>
    <t>914 0203 01 3 02 51180 120</t>
  </si>
  <si>
    <t>914 0203 01 3 02 51180 121</t>
  </si>
  <si>
    <t>914 0203 01 3 02 51180 129</t>
  </si>
  <si>
    <t>914 0314 01 4 02 71450 000</t>
  </si>
  <si>
    <t>914 0314 01 4 02 71450 200</t>
  </si>
  <si>
    <t>914 0314 01 4 02 71450 240</t>
  </si>
  <si>
    <t>914 0314 01 4 02 71450 244</t>
  </si>
  <si>
    <t>914 0314 01 4 02 71430 000</t>
  </si>
  <si>
    <t>914 0314 01 4 02 71430 200</t>
  </si>
  <si>
    <t>914 0314 01 4 02 71430 240</t>
  </si>
  <si>
    <t>914 0314 01 4 02 71430 244</t>
  </si>
  <si>
    <t>914 0409 01 1 06 71290 000</t>
  </si>
  <si>
    <t>914 0409 01 1 06 71290 200</t>
  </si>
  <si>
    <t>914 0409 01 1 06 71290 240</t>
  </si>
  <si>
    <t>914 0409 01 1 06 71290 244</t>
  </si>
  <si>
    <t>914 0503 01 1 01 78670 000</t>
  </si>
  <si>
    <t>914 0503 01 1 01 78670 200</t>
  </si>
  <si>
    <t>914 0503 01 1 01 78670 240</t>
  </si>
  <si>
    <t>914 0503 01 1 01 78670 247</t>
  </si>
  <si>
    <t xml:space="preserve">  Расходы на благоустройство территории сельского поселения </t>
  </si>
  <si>
    <t>914 0503 01 1 03 78610 000</t>
  </si>
  <si>
    <t>914 0503 01 1 03 78610 200</t>
  </si>
  <si>
    <t>914 0503 01 1 03 78610 240</t>
  </si>
  <si>
    <t>914 0503 01 1 03 78610 244</t>
  </si>
  <si>
    <t>914 0503 01 1 03 78610 247</t>
  </si>
  <si>
    <t>914 0503 01 1 03 78610 800</t>
  </si>
  <si>
    <t>914 0503 01 1 03 78610 850</t>
  </si>
  <si>
    <t xml:space="preserve">  Уплата нологов, сборов и иных платежей</t>
  </si>
  <si>
    <t>914 0503 01 3 05 78610 000</t>
  </si>
  <si>
    <t>914 0503 01 3 05 78610 200</t>
  </si>
  <si>
    <t>914 0503 01 3 05 78610 240</t>
  </si>
  <si>
    <t>914 0503 01 3 05 78610 244</t>
  </si>
  <si>
    <t>914 0801 01 2 01 00590 000</t>
  </si>
  <si>
    <t xml:space="preserve">  Расходы на обеспечение деятельности (оказание услуг) муниципальных учреждений</t>
  </si>
  <si>
    <t>914 0801 01 2 01 00590 500</t>
  </si>
  <si>
    <t>914 0801 01 2 01 00590 540</t>
  </si>
  <si>
    <t xml:space="preserve">  Доплаты к пенсиям муниципальных служащих</t>
  </si>
  <si>
    <t>914 1001 01 3 02 70470 000</t>
  </si>
  <si>
    <t>914 1001 01 3 02 70470 300</t>
  </si>
  <si>
    <t>914 1001 01 3 02 70470 310</t>
  </si>
  <si>
    <t>914 1001 01 3 02 70470 312</t>
  </si>
  <si>
    <t xml:space="preserve">  Процентные плватежы по муниципальному долгу</t>
  </si>
  <si>
    <t>914 1301 01 3 02 27880 000</t>
  </si>
  <si>
    <t>914 1301 01 3 02 27880 700</t>
  </si>
  <si>
    <t>914 1301 01 3 02 27880 730</t>
  </si>
  <si>
    <t xml:space="preserve">          Глава Александровского сельского поселения</t>
  </si>
  <si>
    <t xml:space="preserve">          Павловского муниципального района</t>
  </si>
  <si>
    <t xml:space="preserve">          Воронежской области</t>
  </si>
  <si>
    <t>С.И. Шешенко</t>
  </si>
  <si>
    <t>914 0314 01 4 01 20570 000</t>
  </si>
  <si>
    <t>914 0314 01 4 01 20570 200</t>
  </si>
  <si>
    <t>914 0314 01 4 01 20570 240</t>
  </si>
  <si>
    <t>914 0314 01 4 01 20570 244</t>
  </si>
  <si>
    <t>914 0503 01 1 02 78610 000</t>
  </si>
  <si>
    <t>914 0503 01 1 02 78610 200</t>
  </si>
  <si>
    <t>914 0503 01 1 02 78610 240</t>
  </si>
  <si>
    <t>914 0503 01 1 02 78610 244</t>
  </si>
  <si>
    <t xml:space="preserve">Расходы на мероприятия по обеспечению первичных мер пожарной безопасности (Закупка товыаров, работ и услуг для государственных (муниципальных нужд)Монтаж блока сопряжения </t>
  </si>
  <si>
    <t xml:space="preserve">  Расходы на мероприятия по обеспечению первичных мер пожарной безопасности (Закупка товыаров, работ и услуг для государственных (муниципальных нужд)Дискование пожарной полосы</t>
  </si>
  <si>
    <t>от 18 апреля 2024 года №18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</si>
</sst>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2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2" fillId="0" borderId="2" xfId="28" applyNumberFormat="1" applyProtection="1">
      <alignment horizontal="center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49" fontId="1" fillId="0" borderId="5" xfId="52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13" fillId="0" borderId="0" xfId="0" applyFont="1" applyProtection="1">
      <protection locked="0"/>
    </xf>
    <xf numFmtId="0" fontId="15" fillId="0" borderId="1" xfId="14" applyNumberFormat="1" applyFont="1" applyProtection="1"/>
    <xf numFmtId="0" fontId="15" fillId="0" borderId="5" xfId="32" applyNumberFormat="1" applyFont="1" applyProtection="1"/>
    <xf numFmtId="0" fontId="15" fillId="0" borderId="13" xfId="33" applyNumberFormat="1" applyFont="1" applyProtection="1">
      <alignment horizontal="center" vertical="center"/>
    </xf>
    <xf numFmtId="0" fontId="15" fillId="0" borderId="4" xfId="34" applyNumberFormat="1" applyFont="1" applyProtection="1">
      <alignment horizontal="center" vertical="center"/>
    </xf>
    <xf numFmtId="0" fontId="15" fillId="0" borderId="15" xfId="36" applyNumberFormat="1" applyFont="1" applyProtection="1">
      <alignment horizontal="left" wrapText="1"/>
    </xf>
    <xf numFmtId="0" fontId="15" fillId="0" borderId="18" xfId="40" applyNumberFormat="1" applyFont="1" applyProtection="1">
      <alignment horizontal="left" wrapText="1"/>
    </xf>
    <xf numFmtId="49" fontId="15" fillId="0" borderId="19" xfId="41" applyNumberFormat="1" applyFont="1" applyProtection="1">
      <alignment horizontal="center" shrinkToFit="1"/>
    </xf>
    <xf numFmtId="49" fontId="15" fillId="0" borderId="20" xfId="42" applyNumberFormat="1" applyFont="1" applyProtection="1">
      <alignment horizontal="center"/>
    </xf>
    <xf numFmtId="0" fontId="15" fillId="0" borderId="21" xfId="44" applyNumberFormat="1" applyFont="1" applyProtection="1">
      <alignment horizontal="left" wrapText="1" indent="2"/>
    </xf>
    <xf numFmtId="49" fontId="15" fillId="0" borderId="22" xfId="45" applyNumberFormat="1" applyFont="1" applyProtection="1">
      <alignment horizontal="center" shrinkToFit="1"/>
    </xf>
    <xf numFmtId="49" fontId="15" fillId="0" borderId="23" xfId="46" applyNumberFormat="1" applyFont="1" applyProtection="1">
      <alignment horizontal="center"/>
    </xf>
    <xf numFmtId="0" fontId="15" fillId="0" borderId="1" xfId="1" applyNumberFormat="1" applyFont="1" applyBorder="1" applyProtection="1"/>
    <xf numFmtId="0" fontId="14" fillId="0" borderId="1" xfId="5" applyNumberFormat="1" applyFont="1" applyBorder="1" applyProtection="1"/>
    <xf numFmtId="0" fontId="14" fillId="0" borderId="1" xfId="6" applyNumberFormat="1" applyFont="1" applyBorder="1" applyProtection="1"/>
    <xf numFmtId="0" fontId="15" fillId="0" borderId="1" xfId="10" applyNumberFormat="1" applyFont="1" applyBorder="1" applyProtection="1"/>
    <xf numFmtId="0" fontId="15" fillId="0" borderId="1" xfId="14" applyNumberFormat="1" applyFont="1" applyBorder="1" applyProtection="1"/>
    <xf numFmtId="0" fontId="3" fillId="0" borderId="1" xfId="39" applyNumberFormat="1" applyBorder="1" applyAlignment="1" applyProtection="1"/>
    <xf numFmtId="0" fontId="13" fillId="0" borderId="1" xfId="0" applyFont="1" applyBorder="1" applyAlignment="1"/>
    <xf numFmtId="4" fontId="15" fillId="0" borderId="17" xfId="39" applyNumberFormat="1" applyFont="1" applyAlignment="1" applyProtection="1">
      <alignment horizontal="center" shrinkToFit="1"/>
    </xf>
    <xf numFmtId="0" fontId="15" fillId="0" borderId="4" xfId="50" applyNumberFormat="1" applyFont="1" applyProtection="1">
      <alignment horizontal="center" vertical="center" shrinkToFit="1"/>
    </xf>
    <xf numFmtId="49" fontId="15" fillId="0" borderId="4" xfId="51" applyNumberFormat="1" applyFont="1" applyProtection="1">
      <alignment horizontal="center" vertical="center" shrinkToFit="1"/>
    </xf>
    <xf numFmtId="0" fontId="15" fillId="0" borderId="16" xfId="53" applyNumberFormat="1" applyFont="1" applyProtection="1">
      <alignment horizontal="center" shrinkToFit="1"/>
    </xf>
    <xf numFmtId="0" fontId="15" fillId="0" borderId="19" xfId="56" applyNumberFormat="1" applyFont="1" applyProtection="1">
      <alignment horizontal="center" shrinkToFit="1"/>
    </xf>
    <xf numFmtId="0" fontId="15" fillId="0" borderId="26" xfId="59" applyNumberFormat="1" applyFont="1" applyProtection="1">
      <alignment horizontal="left" wrapText="1"/>
    </xf>
    <xf numFmtId="49" fontId="15" fillId="0" borderId="22" xfId="60" applyNumberFormat="1" applyFont="1" applyProtection="1">
      <alignment horizontal="center" wrapText="1"/>
    </xf>
    <xf numFmtId="0" fontId="15" fillId="0" borderId="27" xfId="65" applyNumberFormat="1" applyFont="1" applyProtection="1">
      <alignment horizontal="left" wrapText="1"/>
    </xf>
    <xf numFmtId="49" fontId="15" fillId="0" borderId="28" xfId="66" applyNumberFormat="1" applyFont="1" applyProtection="1">
      <alignment horizontal="center" shrinkToFit="1"/>
    </xf>
    <xf numFmtId="0" fontId="15" fillId="0" borderId="2" xfId="28" applyNumberFormat="1" applyFont="1" applyProtection="1">
      <alignment horizontal="center"/>
    </xf>
    <xf numFmtId="0" fontId="15" fillId="0" borderId="11" xfId="31" applyNumberFormat="1" applyFont="1" applyBorder="1" applyProtection="1"/>
    <xf numFmtId="0" fontId="15" fillId="0" borderId="1" xfId="32" applyNumberFormat="1" applyFont="1" applyBorder="1" applyProtection="1"/>
    <xf numFmtId="0" fontId="15" fillId="0" borderId="26" xfId="36" applyNumberFormat="1" applyFont="1" applyBorder="1" applyProtection="1">
      <alignment horizontal="left" wrapText="1"/>
    </xf>
    <xf numFmtId="49" fontId="15" fillId="0" borderId="22" xfId="37" applyNumberFormat="1" applyFont="1" applyBorder="1" applyProtection="1">
      <alignment horizontal="center" wrapText="1"/>
    </xf>
    <xf numFmtId="49" fontId="15" fillId="0" borderId="23" xfId="38" applyNumberFormat="1" applyFont="1" applyBorder="1" applyProtection="1">
      <alignment horizontal="center"/>
    </xf>
    <xf numFmtId="0" fontId="15" fillId="0" borderId="34" xfId="33" applyNumberFormat="1" applyFont="1" applyBorder="1" applyProtection="1">
      <alignment horizontal="center" vertical="center"/>
    </xf>
    <xf numFmtId="0" fontId="15" fillId="0" borderId="34" xfId="34" applyNumberFormat="1" applyFont="1" applyBorder="1" applyProtection="1">
      <alignment horizontal="center" vertical="center"/>
    </xf>
    <xf numFmtId="49" fontId="15" fillId="0" borderId="34" xfId="35" applyNumberFormat="1" applyFont="1" applyBorder="1" applyProtection="1">
      <alignment horizontal="center" vertical="center"/>
    </xf>
    <xf numFmtId="4" fontId="15" fillId="0" borderId="24" xfId="54" applyNumberFormat="1" applyFont="1" applyAlignment="1" applyProtection="1">
      <alignment horizontal="center" shrinkToFit="1"/>
    </xf>
    <xf numFmtId="0" fontId="15" fillId="0" borderId="1" xfId="39" applyNumberFormat="1" applyFont="1" applyBorder="1" applyAlignment="1" applyProtection="1"/>
    <xf numFmtId="0" fontId="15" fillId="0" borderId="2" xfId="77" applyNumberFormat="1" applyFont="1" applyProtection="1">
      <alignment horizontal="left"/>
    </xf>
    <xf numFmtId="49" fontId="15" fillId="0" borderId="2" xfId="78" applyNumberFormat="1" applyFont="1" applyProtection="1">
      <alignment horizontal="left"/>
    </xf>
    <xf numFmtId="0" fontId="15" fillId="0" borderId="2" xfId="79" applyNumberFormat="1" applyFont="1" applyProtection="1">
      <alignment horizontal="center" shrinkToFit="1"/>
    </xf>
    <xf numFmtId="49" fontId="15" fillId="0" borderId="2" xfId="80" applyNumberFormat="1" applyFont="1" applyProtection="1">
      <alignment horizontal="center" vertical="center" shrinkToFit="1"/>
    </xf>
    <xf numFmtId="49" fontId="15" fillId="0" borderId="2" xfId="81" applyNumberFormat="1" applyFont="1" applyProtection="1">
      <alignment shrinkToFit="1"/>
    </xf>
    <xf numFmtId="49" fontId="15" fillId="0" borderId="2" xfId="82" applyNumberFormat="1" applyFont="1" applyProtection="1">
      <alignment horizontal="right"/>
    </xf>
    <xf numFmtId="0" fontId="15" fillId="0" borderId="16" xfId="83" applyNumberFormat="1" applyFont="1" applyProtection="1">
      <alignment horizontal="center" vertical="center" shrinkToFit="1"/>
    </xf>
    <xf numFmtId="49" fontId="15" fillId="0" borderId="17" xfId="84" applyNumberFormat="1" applyFont="1" applyProtection="1">
      <alignment horizontal="center" vertical="center"/>
    </xf>
    <xf numFmtId="0" fontId="15" fillId="0" borderId="15" xfId="85" applyNumberFormat="1" applyFont="1" applyProtection="1">
      <alignment horizontal="left" wrapText="1" indent="2"/>
    </xf>
    <xf numFmtId="0" fontId="15" fillId="0" borderId="32" xfId="86" applyNumberFormat="1" applyFont="1" applyProtection="1">
      <alignment horizontal="center" vertical="center" shrinkToFit="1"/>
    </xf>
    <xf numFmtId="49" fontId="15" fillId="0" borderId="13" xfId="87" applyNumberFormat="1" applyFont="1" applyProtection="1">
      <alignment horizontal="center" vertical="center"/>
    </xf>
    <xf numFmtId="0" fontId="15" fillId="0" borderId="33" xfId="90" applyNumberFormat="1" applyFont="1" applyProtection="1">
      <alignment horizontal="left" wrapText="1"/>
    </xf>
    <xf numFmtId="0" fontId="15" fillId="0" borderId="18" xfId="93" applyNumberFormat="1" applyFont="1" applyProtection="1">
      <alignment horizontal="left" wrapText="1" indent="2"/>
    </xf>
    <xf numFmtId="0" fontId="15" fillId="0" borderId="27" xfId="94" applyNumberFormat="1" applyFont="1" applyProtection="1">
      <alignment wrapText="1"/>
    </xf>
    <xf numFmtId="0" fontId="15" fillId="0" borderId="27" xfId="95" applyNumberFormat="1" applyFont="1" applyProtection="1"/>
    <xf numFmtId="0" fontId="15" fillId="2" borderId="27" xfId="96" applyNumberFormat="1" applyFont="1" applyProtection="1">
      <alignment wrapText="1"/>
    </xf>
    <xf numFmtId="0" fontId="15" fillId="2" borderId="26" xfId="97" applyNumberFormat="1" applyFont="1" applyProtection="1">
      <alignment horizontal="left" wrapText="1"/>
    </xf>
    <xf numFmtId="49" fontId="15" fillId="0" borderId="13" xfId="99" applyNumberFormat="1" applyFont="1" applyProtection="1">
      <alignment horizontal="center" vertical="center" shrinkToFit="1"/>
    </xf>
    <xf numFmtId="0" fontId="15" fillId="0" borderId="11" xfId="100" applyNumberFormat="1" applyFont="1" applyProtection="1">
      <alignment horizontal="left"/>
    </xf>
    <xf numFmtId="0" fontId="15" fillId="0" borderId="31" xfId="101" applyNumberFormat="1" applyFont="1" applyProtection="1">
      <alignment horizontal="left" wrapText="1"/>
    </xf>
    <xf numFmtId="0" fontId="15" fillId="0" borderId="31" xfId="102" applyNumberFormat="1" applyFont="1" applyProtection="1">
      <alignment horizontal="left"/>
    </xf>
    <xf numFmtId="0" fontId="15" fillId="0" borderId="31" xfId="103" applyNumberFormat="1" applyFont="1" applyProtection="1"/>
    <xf numFmtId="49" fontId="15" fillId="0" borderId="31" xfId="104" applyNumberFormat="1" applyFont="1" applyProtection="1"/>
    <xf numFmtId="0" fontId="15" fillId="0" borderId="1" xfId="105" applyNumberFormat="1" applyFont="1" applyProtection="1">
      <alignment horizontal="left"/>
    </xf>
    <xf numFmtId="0" fontId="15" fillId="0" borderId="1" xfId="106" applyNumberFormat="1" applyFont="1" applyProtection="1">
      <alignment horizontal="left" wrapText="1"/>
    </xf>
    <xf numFmtId="0" fontId="15" fillId="0" borderId="1" xfId="10" applyNumberFormat="1" applyFont="1" applyProtection="1"/>
    <xf numFmtId="49" fontId="15" fillId="0" borderId="1" xfId="107" applyNumberFormat="1" applyFont="1" applyProtection="1"/>
    <xf numFmtId="4" fontId="15" fillId="0" borderId="13" xfId="88" applyNumberFormat="1" applyFont="1" applyAlignment="1" applyProtection="1">
      <alignment horizontal="center" vertical="center" shrinkToFit="1"/>
    </xf>
    <xf numFmtId="4" fontId="15" fillId="0" borderId="27" xfId="89" applyNumberFormat="1" applyFont="1" applyAlignment="1" applyProtection="1">
      <alignment horizontal="center" vertical="center" shrinkToFit="1"/>
    </xf>
    <xf numFmtId="4" fontId="15" fillId="0" borderId="13" xfId="91" applyNumberFormat="1" applyFont="1" applyAlignment="1" applyProtection="1">
      <alignment horizontal="center" shrinkToFit="1"/>
    </xf>
    <xf numFmtId="4" fontId="15" fillId="0" borderId="27" xfId="92" applyNumberFormat="1" applyFont="1" applyAlignment="1" applyProtection="1">
      <alignment horizontal="center" shrinkToFit="1"/>
    </xf>
    <xf numFmtId="4" fontId="15" fillId="0" borderId="23" xfId="47" applyNumberFormat="1" applyFont="1" applyFill="1" applyAlignment="1" applyProtection="1">
      <alignment horizontal="center" shrinkToFit="1"/>
    </xf>
    <xf numFmtId="0" fontId="15" fillId="0" borderId="26" xfId="59" applyNumberFormat="1" applyFont="1" applyFill="1" applyProtection="1">
      <alignment horizontal="left" wrapText="1"/>
    </xf>
    <xf numFmtId="0" fontId="16" fillId="0" borderId="0" xfId="0" applyFont="1"/>
    <xf numFmtId="4" fontId="13" fillId="0" borderId="0" xfId="0" applyNumberFormat="1" applyFont="1" applyProtection="1">
      <protection locked="0"/>
    </xf>
    <xf numFmtId="4" fontId="15" fillId="0" borderId="23" xfId="39" applyNumberFormat="1" applyFont="1" applyFill="1" applyBorder="1" applyAlignment="1" applyProtection="1">
      <alignment horizontal="center" shrinkToFit="1"/>
    </xf>
    <xf numFmtId="4" fontId="15" fillId="0" borderId="20" xfId="43" applyNumberFormat="1" applyFont="1" applyFill="1" applyAlignment="1" applyProtection="1">
      <alignment horizontal="center" shrinkToFit="1"/>
    </xf>
    <xf numFmtId="4" fontId="15" fillId="0" borderId="23" xfId="62" applyNumberFormat="1" applyFont="1" applyFill="1" applyAlignment="1" applyProtection="1">
      <alignment horizontal="center" wrapText="1"/>
    </xf>
    <xf numFmtId="49" fontId="15" fillId="0" borderId="22" xfId="60" applyNumberFormat="1" applyFont="1" applyFill="1" applyProtection="1">
      <alignment horizontal="center" wrapText="1"/>
    </xf>
    <xf numFmtId="49" fontId="15" fillId="0" borderId="23" xfId="61" applyNumberFormat="1" applyFont="1" applyFill="1" applyProtection="1">
      <alignment horizontal="center" wrapText="1"/>
    </xf>
    <xf numFmtId="0" fontId="1" fillId="0" borderId="8" xfId="64" applyNumberFormat="1" applyFill="1" applyProtection="1">
      <alignment wrapText="1"/>
    </xf>
    <xf numFmtId="0" fontId="0" fillId="0" borderId="0" xfId="0" applyFill="1" applyProtection="1">
      <protection locked="0"/>
    </xf>
    <xf numFmtId="4" fontId="15" fillId="0" borderId="17" xfId="39" applyNumberFormat="1" applyFont="1" applyFill="1" applyAlignment="1" applyProtection="1">
      <alignment horizontal="center" shrinkToFit="1"/>
    </xf>
    <xf numFmtId="4" fontId="15" fillId="0" borderId="20" xfId="57" applyNumberFormat="1" applyFont="1" applyFill="1" applyAlignment="1" applyProtection="1">
      <alignment horizontal="center" shrinkToFit="1"/>
    </xf>
    <xf numFmtId="4" fontId="15" fillId="0" borderId="25" xfId="58" applyNumberFormat="1" applyFont="1" applyFill="1" applyAlignment="1" applyProtection="1">
      <alignment horizontal="center" shrinkToFit="1"/>
    </xf>
    <xf numFmtId="4" fontId="15" fillId="0" borderId="29" xfId="68" applyNumberFormat="1" applyFont="1" applyFill="1" applyAlignment="1" applyProtection="1">
      <alignment horizontal="center" shrinkToFit="1"/>
    </xf>
    <xf numFmtId="4" fontId="15" fillId="0" borderId="30" xfId="69" applyNumberFormat="1" applyFont="1" applyFill="1" applyAlignment="1" applyProtection="1">
      <alignment horizontal="center"/>
    </xf>
    <xf numFmtId="4" fontId="15" fillId="0" borderId="13" xfId="91" applyNumberFormat="1" applyFont="1" applyFill="1" applyAlignment="1" applyProtection="1">
      <alignment horizontal="center" shrinkToFit="1"/>
    </xf>
    <xf numFmtId="4" fontId="15" fillId="0" borderId="27" xfId="92" applyNumberFormat="1" applyFont="1" applyFill="1" applyAlignment="1" applyProtection="1">
      <alignment horizontal="center" shrinkToFit="1"/>
    </xf>
    <xf numFmtId="4" fontId="15" fillId="0" borderId="13" xfId="88" applyNumberFormat="1" applyFont="1" applyFill="1" applyAlignment="1" applyProtection="1">
      <alignment horizontal="center" vertical="center" shrinkToFit="1"/>
    </xf>
    <xf numFmtId="4" fontId="15" fillId="0" borderId="27" xfId="89" applyNumberFormat="1" applyFont="1" applyFill="1" applyAlignment="1" applyProtection="1">
      <alignment horizontal="center" vertical="center" shrinkToFit="1"/>
    </xf>
    <xf numFmtId="4" fontId="15" fillId="0" borderId="27" xfId="98" applyNumberFormat="1" applyFont="1" applyFill="1" applyAlignment="1" applyProtection="1">
      <alignment horizontal="center" shrinkToFit="1"/>
    </xf>
    <xf numFmtId="4" fontId="0" fillId="0" borderId="0" xfId="0" applyNumberFormat="1" applyProtection="1">
      <protection locked="0"/>
    </xf>
    <xf numFmtId="49" fontId="15" fillId="0" borderId="17" xfId="38" applyNumberFormat="1" applyFont="1" applyFill="1" applyProtection="1">
      <alignment horizontal="center"/>
    </xf>
    <xf numFmtId="49" fontId="1" fillId="0" borderId="8" xfId="55" applyNumberFormat="1" applyFill="1" applyProtection="1"/>
    <xf numFmtId="49" fontId="15" fillId="0" borderId="20" xfId="42" applyNumberFormat="1" applyFont="1" applyFill="1" applyProtection="1">
      <alignment horizontal="center"/>
    </xf>
    <xf numFmtId="0" fontId="0" fillId="0" borderId="0" xfId="0" applyFill="1" applyAlignment="1" applyProtection="1">
      <alignment horizontal="center"/>
      <protection locked="0"/>
    </xf>
    <xf numFmtId="49" fontId="15" fillId="0" borderId="29" xfId="67" applyNumberFormat="1" applyFont="1" applyFill="1" applyProtection="1">
      <alignment horizontal="center"/>
    </xf>
    <xf numFmtId="0" fontId="1" fillId="0" borderId="8" xfId="70" applyNumberFormat="1" applyFill="1" applyProtection="1"/>
    <xf numFmtId="0" fontId="6" fillId="0" borderId="31" xfId="72" applyNumberFormat="1" applyFill="1" applyProtection="1"/>
    <xf numFmtId="0" fontId="6" fillId="0" borderId="1" xfId="14" applyNumberFormat="1" applyFill="1" applyProtection="1"/>
    <xf numFmtId="0" fontId="13" fillId="0" borderId="0" xfId="0" applyFont="1" applyFill="1" applyProtection="1">
      <protection locked="0"/>
    </xf>
    <xf numFmtId="0" fontId="13" fillId="0" borderId="1" xfId="0" applyFont="1" applyBorder="1" applyAlignment="1">
      <alignment horizontal="left"/>
    </xf>
    <xf numFmtId="0" fontId="16" fillId="0" borderId="0" xfId="0" applyFont="1" applyAlignment="1">
      <alignment horizontal="left" vertical="center"/>
    </xf>
    <xf numFmtId="0" fontId="15" fillId="0" borderId="34" xfId="29" applyNumberFormat="1" applyFont="1" applyBorder="1" applyProtection="1">
      <alignment horizontal="center" vertical="top" wrapText="1"/>
    </xf>
    <xf numFmtId="0" fontId="15" fillId="0" borderId="34" xfId="29" applyFont="1" applyBorder="1">
      <alignment horizontal="center" vertical="top" wrapText="1"/>
    </xf>
    <xf numFmtId="49" fontId="15" fillId="0" borderId="34" xfId="30" applyNumberFormat="1" applyFont="1" applyBorder="1" applyProtection="1">
      <alignment horizontal="center" vertical="top" wrapText="1"/>
    </xf>
    <xf numFmtId="49" fontId="15" fillId="0" borderId="34" xfId="30" applyFont="1" applyBorder="1">
      <alignment horizontal="center" vertical="top" wrapText="1"/>
    </xf>
    <xf numFmtId="0" fontId="15" fillId="0" borderId="13" xfId="29" applyNumberFormat="1" applyFont="1" applyProtection="1">
      <alignment horizontal="center" vertical="top" wrapText="1"/>
    </xf>
    <xf numFmtId="0" fontId="15" fillId="0" borderId="13" xfId="29" applyFont="1">
      <alignment horizontal="center" vertical="top" wrapText="1"/>
    </xf>
    <xf numFmtId="0" fontId="14" fillId="0" borderId="1" xfId="2" applyNumberFormat="1" applyFont="1" applyProtection="1">
      <alignment horizontal="center"/>
    </xf>
    <xf numFmtId="0" fontId="14" fillId="0" borderId="1" xfId="2" applyFont="1">
      <alignment horizontal="center"/>
    </xf>
    <xf numFmtId="49" fontId="15" fillId="0" borderId="13" xfId="30" applyNumberFormat="1" applyFont="1" applyProtection="1">
      <alignment horizontal="center" vertical="top" wrapText="1"/>
    </xf>
    <xf numFmtId="49" fontId="15" fillId="0" borderId="13" xfId="30" applyFont="1">
      <alignment horizontal="center" vertical="top" wrapText="1"/>
    </xf>
    <xf numFmtId="0" fontId="15" fillId="4" borderId="1" xfId="16" applyNumberFormat="1" applyFont="1" applyFill="1" applyBorder="1" applyProtection="1">
      <alignment horizontal="left"/>
    </xf>
    <xf numFmtId="49" fontId="15" fillId="4" borderId="1" xfId="17" applyNumberFormat="1" applyFont="1" applyFill="1" applyBorder="1" applyProtection="1"/>
    <xf numFmtId="0" fontId="13" fillId="4" borderId="1" xfId="0" applyFont="1" applyFill="1" applyBorder="1" applyAlignment="1">
      <alignment horizontal="left"/>
    </xf>
    <xf numFmtId="0" fontId="14" fillId="4" borderId="1" xfId="28" applyNumberFormat="1" applyFont="1" applyFill="1" applyBorder="1" applyProtection="1">
      <alignment horizontal="center"/>
    </xf>
    <xf numFmtId="0" fontId="13" fillId="4" borderId="1" xfId="0" applyFont="1" applyFill="1" applyBorder="1" applyAlignment="1">
      <alignment horizontal="left"/>
    </xf>
    <xf numFmtId="0" fontId="15" fillId="4" borderId="1" xfId="28" applyNumberFormat="1" applyFont="1" applyFill="1" applyBorder="1" applyAlignment="1" applyProtection="1">
      <alignment horizontal="right"/>
    </xf>
    <xf numFmtId="0" fontId="14" fillId="4" borderId="2" xfId="28" applyNumberFormat="1" applyFont="1" applyFill="1" applyProtection="1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6"/>
  <sheetViews>
    <sheetView zoomScaleSheetLayoutView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E12" sqref="E12"/>
    </sheetView>
  </sheetViews>
  <sheetFormatPr defaultColWidth="8.85546875" defaultRowHeight="15"/>
  <cols>
    <col min="1" max="1" width="50.7109375" style="9" customWidth="1"/>
    <col min="2" max="2" width="12.85546875" style="9" customWidth="1"/>
    <col min="3" max="3" width="24" style="9" customWidth="1"/>
    <col min="4" max="6" width="19.28515625" style="9" customWidth="1"/>
    <col min="7" max="7" width="8.85546875" style="9" hidden="1"/>
    <col min="8" max="8" width="8.85546875" style="9"/>
    <col min="9" max="9" width="9.7109375" style="9" bestFit="1" customWidth="1"/>
    <col min="10" max="16384" width="8.85546875" style="9"/>
  </cols>
  <sheetData>
    <row r="1" spans="1:8" ht="12" customHeight="1">
      <c r="A1" s="21"/>
      <c r="B1" s="21"/>
      <c r="C1" s="21"/>
      <c r="D1" s="21"/>
      <c r="E1" s="110" t="s">
        <v>200</v>
      </c>
      <c r="F1" s="110"/>
      <c r="G1" s="110"/>
      <c r="H1" s="26"/>
    </row>
    <row r="2" spans="1:8" ht="14.1" customHeight="1">
      <c r="A2" s="22"/>
      <c r="B2" s="22"/>
      <c r="C2" s="23"/>
      <c r="D2" s="23"/>
      <c r="E2" s="110" t="s">
        <v>201</v>
      </c>
      <c r="F2" s="110"/>
      <c r="G2" s="110"/>
      <c r="H2" s="26"/>
    </row>
    <row r="3" spans="1:8" ht="14.1" customHeight="1">
      <c r="A3" s="21"/>
      <c r="B3" s="24"/>
      <c r="C3" s="21"/>
      <c r="D3" s="21"/>
      <c r="E3" s="27" t="s">
        <v>209</v>
      </c>
      <c r="F3" s="27"/>
      <c r="G3" s="27"/>
      <c r="H3" s="27"/>
    </row>
    <row r="4" spans="1:8" ht="14.1" customHeight="1">
      <c r="A4" s="24"/>
      <c r="B4" s="25"/>
      <c r="C4" s="24"/>
      <c r="D4" s="24"/>
      <c r="E4" s="110" t="s">
        <v>202</v>
      </c>
      <c r="F4" s="110"/>
      <c r="G4" s="110"/>
      <c r="H4" s="110"/>
    </row>
    <row r="5" spans="1:8" ht="14.1" customHeight="1">
      <c r="A5" s="122"/>
      <c r="B5" s="122"/>
      <c r="C5" s="122"/>
      <c r="D5" s="123"/>
      <c r="E5" s="124" t="s">
        <v>306</v>
      </c>
      <c r="F5" s="124"/>
      <c r="G5" s="124"/>
      <c r="H5" s="26"/>
    </row>
    <row r="6" spans="1:8" ht="14.1" customHeight="1">
      <c r="A6" s="125" t="s">
        <v>206</v>
      </c>
      <c r="B6" s="125"/>
      <c r="C6" s="125"/>
      <c r="D6" s="125"/>
      <c r="E6" s="125"/>
      <c r="F6" s="125"/>
      <c r="G6" s="126"/>
      <c r="H6" s="26"/>
    </row>
    <row r="7" spans="1:8" ht="14.1" customHeight="1">
      <c r="A7" s="127" t="s">
        <v>204</v>
      </c>
      <c r="B7" s="127"/>
      <c r="C7" s="127"/>
      <c r="D7" s="127"/>
      <c r="E7" s="127"/>
      <c r="F7" s="127"/>
      <c r="G7" s="128"/>
    </row>
    <row r="8" spans="1:8" ht="15" customHeight="1">
      <c r="A8" s="112" t="s">
        <v>0</v>
      </c>
      <c r="B8" s="112" t="s">
        <v>1</v>
      </c>
      <c r="C8" s="112" t="s">
        <v>2</v>
      </c>
      <c r="D8" s="114" t="s">
        <v>3</v>
      </c>
      <c r="E8" s="114" t="s">
        <v>4</v>
      </c>
      <c r="F8" s="112" t="s">
        <v>5</v>
      </c>
      <c r="G8" s="38"/>
    </row>
    <row r="9" spans="1:8" ht="15" customHeight="1">
      <c r="A9" s="113"/>
      <c r="B9" s="113"/>
      <c r="C9" s="113"/>
      <c r="D9" s="115"/>
      <c r="E9" s="115"/>
      <c r="F9" s="113"/>
      <c r="G9" s="39"/>
    </row>
    <row r="10" spans="1:8" ht="15" customHeight="1">
      <c r="A10" s="113"/>
      <c r="B10" s="113"/>
      <c r="C10" s="113"/>
      <c r="D10" s="115"/>
      <c r="E10" s="115"/>
      <c r="F10" s="113"/>
      <c r="G10" s="39"/>
    </row>
    <row r="11" spans="1:8" ht="14.25" customHeight="1">
      <c r="A11" s="43">
        <v>1</v>
      </c>
      <c r="B11" s="44">
        <v>2</v>
      </c>
      <c r="C11" s="44">
        <v>3</v>
      </c>
      <c r="D11" s="45" t="s">
        <v>6</v>
      </c>
      <c r="E11" s="45" t="s">
        <v>7</v>
      </c>
      <c r="F11" s="45" t="s">
        <v>8</v>
      </c>
      <c r="G11" s="39"/>
    </row>
    <row r="12" spans="1:8" ht="17.25" customHeight="1">
      <c r="A12" s="40" t="s">
        <v>9</v>
      </c>
      <c r="B12" s="41" t="s">
        <v>10</v>
      </c>
      <c r="C12" s="42" t="s">
        <v>11</v>
      </c>
      <c r="D12" s="83">
        <f>D14+D36+D52</f>
        <v>7959.4344500000007</v>
      </c>
      <c r="E12" s="83">
        <f t="shared" ref="E12:F12" si="0">E14+E36+E52</f>
        <v>5892.4148399999995</v>
      </c>
      <c r="F12" s="83">
        <f t="shared" si="0"/>
        <v>2067.6740300000001</v>
      </c>
      <c r="G12" s="11"/>
    </row>
    <row r="13" spans="1:8" ht="15" customHeight="1">
      <c r="A13" s="15" t="s">
        <v>12</v>
      </c>
      <c r="B13" s="16"/>
      <c r="C13" s="17"/>
      <c r="D13" s="84">
        <v>0</v>
      </c>
      <c r="E13" s="84">
        <v>0</v>
      </c>
      <c r="F13" s="84">
        <v>0</v>
      </c>
      <c r="G13" s="11"/>
    </row>
    <row r="14" spans="1:8">
      <c r="A14" s="18" t="s">
        <v>13</v>
      </c>
      <c r="B14" s="19" t="s">
        <v>10</v>
      </c>
      <c r="C14" s="20" t="s">
        <v>14</v>
      </c>
      <c r="D14" s="79">
        <f>D15+D21+D25</f>
        <v>1203</v>
      </c>
      <c r="E14" s="79">
        <f>E15+E21+E25</f>
        <v>311.13335999999998</v>
      </c>
      <c r="F14" s="79">
        <f>F15+F21+F25</f>
        <v>892.52106000000003</v>
      </c>
      <c r="G14" s="11"/>
    </row>
    <row r="15" spans="1:8">
      <c r="A15" s="18" t="s">
        <v>15</v>
      </c>
      <c r="B15" s="19" t="s">
        <v>10</v>
      </c>
      <c r="C15" s="20" t="s">
        <v>16</v>
      </c>
      <c r="D15" s="79">
        <f>D16</f>
        <v>213</v>
      </c>
      <c r="E15" s="79">
        <f t="shared" ref="E15:F15" si="1">E16</f>
        <v>139.04252</v>
      </c>
      <c r="F15" s="79">
        <f t="shared" si="1"/>
        <v>74.611899999999991</v>
      </c>
      <c r="G15" s="11"/>
    </row>
    <row r="16" spans="1:8">
      <c r="A16" s="18" t="s">
        <v>17</v>
      </c>
      <c r="B16" s="19" t="s">
        <v>10</v>
      </c>
      <c r="C16" s="20" t="s">
        <v>18</v>
      </c>
      <c r="D16" s="79">
        <f>D17+D19</f>
        <v>213</v>
      </c>
      <c r="E16" s="79">
        <f>E17+E19</f>
        <v>139.04252</v>
      </c>
      <c r="F16" s="79">
        <f>F17+F19</f>
        <v>74.611899999999991</v>
      </c>
      <c r="G16" s="11"/>
    </row>
    <row r="17" spans="1:9" ht="120">
      <c r="A17" s="18" t="s">
        <v>19</v>
      </c>
      <c r="B17" s="19" t="s">
        <v>10</v>
      </c>
      <c r="C17" s="20" t="s">
        <v>20</v>
      </c>
      <c r="D17" s="79">
        <v>213</v>
      </c>
      <c r="E17" s="79">
        <v>138.38810000000001</v>
      </c>
      <c r="F17" s="79">
        <f>D17-E17</f>
        <v>74.611899999999991</v>
      </c>
      <c r="G17" s="11"/>
    </row>
    <row r="18" spans="1:9" ht="90">
      <c r="A18" s="18" t="s">
        <v>21</v>
      </c>
      <c r="B18" s="19" t="s">
        <v>10</v>
      </c>
      <c r="C18" s="20" t="s">
        <v>22</v>
      </c>
      <c r="D18" s="79">
        <v>213</v>
      </c>
      <c r="E18" s="79">
        <v>138.38810000000001</v>
      </c>
      <c r="F18" s="79">
        <f t="shared" ref="F18" si="2">D18-E18</f>
        <v>74.611899999999991</v>
      </c>
      <c r="G18" s="11"/>
    </row>
    <row r="19" spans="1:9" ht="60">
      <c r="A19" s="18" t="s">
        <v>23</v>
      </c>
      <c r="B19" s="19" t="s">
        <v>10</v>
      </c>
      <c r="C19" s="20" t="s">
        <v>24</v>
      </c>
      <c r="D19" s="79">
        <v>0</v>
      </c>
      <c r="E19" s="79">
        <v>0.65442</v>
      </c>
      <c r="F19" s="79">
        <v>0</v>
      </c>
      <c r="G19" s="11"/>
    </row>
    <row r="20" spans="1:9" ht="60">
      <c r="A20" s="18" t="s">
        <v>23</v>
      </c>
      <c r="B20" s="19" t="s">
        <v>10</v>
      </c>
      <c r="C20" s="20" t="s">
        <v>25</v>
      </c>
      <c r="D20" s="79">
        <v>0</v>
      </c>
      <c r="E20" s="79">
        <v>0.65442</v>
      </c>
      <c r="F20" s="79">
        <v>0</v>
      </c>
      <c r="G20" s="11"/>
    </row>
    <row r="21" spans="1:9" hidden="1">
      <c r="A21" s="18" t="s">
        <v>26</v>
      </c>
      <c r="B21" s="19" t="s">
        <v>10</v>
      </c>
      <c r="C21" s="20" t="s">
        <v>27</v>
      </c>
      <c r="D21" s="79">
        <v>0</v>
      </c>
      <c r="E21" s="79">
        <v>0</v>
      </c>
      <c r="F21" s="79">
        <v>0</v>
      </c>
      <c r="G21" s="11"/>
    </row>
    <row r="22" spans="1:9" hidden="1">
      <c r="A22" s="18" t="s">
        <v>28</v>
      </c>
      <c r="B22" s="19" t="s">
        <v>10</v>
      </c>
      <c r="C22" s="20" t="s">
        <v>29</v>
      </c>
      <c r="D22" s="79">
        <v>0</v>
      </c>
      <c r="E22" s="79">
        <v>0</v>
      </c>
      <c r="F22" s="79">
        <v>0</v>
      </c>
      <c r="G22" s="11"/>
    </row>
    <row r="23" spans="1:9" hidden="1">
      <c r="A23" s="18" t="s">
        <v>28</v>
      </c>
      <c r="B23" s="19" t="s">
        <v>10</v>
      </c>
      <c r="C23" s="20" t="s">
        <v>30</v>
      </c>
      <c r="D23" s="79">
        <v>0</v>
      </c>
      <c r="E23" s="79">
        <v>0</v>
      </c>
      <c r="F23" s="79">
        <v>0</v>
      </c>
      <c r="G23" s="11"/>
    </row>
    <row r="24" spans="1:9" hidden="1">
      <c r="A24" s="18" t="s">
        <v>28</v>
      </c>
      <c r="B24" s="19" t="s">
        <v>10</v>
      </c>
      <c r="C24" s="20" t="s">
        <v>31</v>
      </c>
      <c r="D24" s="79">
        <v>0</v>
      </c>
      <c r="E24" s="79">
        <v>0</v>
      </c>
      <c r="F24" s="79">
        <v>0</v>
      </c>
      <c r="G24" s="11"/>
    </row>
    <row r="25" spans="1:9">
      <c r="A25" s="18" t="s">
        <v>32</v>
      </c>
      <c r="B25" s="19" t="s">
        <v>10</v>
      </c>
      <c r="C25" s="20" t="s">
        <v>33</v>
      </c>
      <c r="D25" s="79">
        <f>D26+D29</f>
        <v>990</v>
      </c>
      <c r="E25" s="79">
        <f>E26+E29</f>
        <v>172.09083999999999</v>
      </c>
      <c r="F25" s="79">
        <f>F26+F29</f>
        <v>817.90916000000004</v>
      </c>
      <c r="G25" s="11"/>
    </row>
    <row r="26" spans="1:9">
      <c r="A26" s="18" t="s">
        <v>34</v>
      </c>
      <c r="B26" s="19" t="s">
        <v>10</v>
      </c>
      <c r="C26" s="20" t="s">
        <v>35</v>
      </c>
      <c r="D26" s="79">
        <f t="shared" ref="D26:F27" si="3">D27</f>
        <v>95</v>
      </c>
      <c r="E26" s="79">
        <f t="shared" si="3"/>
        <v>5.79603</v>
      </c>
      <c r="F26" s="79">
        <f t="shared" si="3"/>
        <v>89.203969999999998</v>
      </c>
      <c r="G26" s="11"/>
    </row>
    <row r="27" spans="1:9" ht="60">
      <c r="A27" s="18" t="s">
        <v>36</v>
      </c>
      <c r="B27" s="19" t="s">
        <v>10</v>
      </c>
      <c r="C27" s="20" t="s">
        <v>37</v>
      </c>
      <c r="D27" s="79">
        <f t="shared" si="3"/>
        <v>95</v>
      </c>
      <c r="E27" s="79">
        <f t="shared" si="3"/>
        <v>5.79603</v>
      </c>
      <c r="F27" s="79">
        <f t="shared" si="3"/>
        <v>89.203969999999998</v>
      </c>
      <c r="G27" s="11"/>
    </row>
    <row r="28" spans="1:9">
      <c r="A28" s="18" t="s">
        <v>34</v>
      </c>
      <c r="B28" s="19" t="s">
        <v>10</v>
      </c>
      <c r="C28" s="20" t="s">
        <v>38</v>
      </c>
      <c r="D28" s="79">
        <v>95</v>
      </c>
      <c r="E28" s="79">
        <v>5.79603</v>
      </c>
      <c r="F28" s="79">
        <f>D28-E28</f>
        <v>89.203969999999998</v>
      </c>
      <c r="G28" s="11"/>
    </row>
    <row r="29" spans="1:9">
      <c r="A29" s="18" t="s">
        <v>39</v>
      </c>
      <c r="B29" s="19" t="s">
        <v>10</v>
      </c>
      <c r="C29" s="20" t="s">
        <v>40</v>
      </c>
      <c r="D29" s="79">
        <f>D30+D33</f>
        <v>895</v>
      </c>
      <c r="E29" s="79">
        <f>E30+E33</f>
        <v>166.29480999999998</v>
      </c>
      <c r="F29" s="79">
        <f>F30+F33</f>
        <v>728.70519000000002</v>
      </c>
      <c r="G29" s="11"/>
      <c r="I29" s="82"/>
    </row>
    <row r="30" spans="1:9">
      <c r="A30" s="18" t="s">
        <v>41</v>
      </c>
      <c r="B30" s="19" t="s">
        <v>10</v>
      </c>
      <c r="C30" s="20" t="s">
        <v>42</v>
      </c>
      <c r="D30" s="79">
        <f t="shared" ref="D30:F31" si="4">D31</f>
        <v>253</v>
      </c>
      <c r="E30" s="79">
        <f t="shared" si="4"/>
        <v>108.1182</v>
      </c>
      <c r="F30" s="79">
        <f t="shared" si="4"/>
        <v>144.8818</v>
      </c>
      <c r="G30" s="11"/>
    </row>
    <row r="31" spans="1:9" ht="45">
      <c r="A31" s="18" t="s">
        <v>43</v>
      </c>
      <c r="B31" s="19" t="s">
        <v>10</v>
      </c>
      <c r="C31" s="20" t="s">
        <v>44</v>
      </c>
      <c r="D31" s="79">
        <f t="shared" si="4"/>
        <v>253</v>
      </c>
      <c r="E31" s="79">
        <f t="shared" si="4"/>
        <v>108.1182</v>
      </c>
      <c r="F31" s="79">
        <f t="shared" si="4"/>
        <v>144.8818</v>
      </c>
      <c r="G31" s="11"/>
    </row>
    <row r="32" spans="1:9" ht="30">
      <c r="A32" s="18" t="s">
        <v>45</v>
      </c>
      <c r="B32" s="19"/>
      <c r="C32" s="20" t="s">
        <v>46</v>
      </c>
      <c r="D32" s="79">
        <v>253</v>
      </c>
      <c r="E32" s="79">
        <v>108.1182</v>
      </c>
      <c r="F32" s="79">
        <f>D32-E32</f>
        <v>144.8818</v>
      </c>
      <c r="G32" s="11"/>
    </row>
    <row r="33" spans="1:7">
      <c r="A33" s="18" t="s">
        <v>47</v>
      </c>
      <c r="B33" s="19" t="s">
        <v>10</v>
      </c>
      <c r="C33" s="20" t="s">
        <v>48</v>
      </c>
      <c r="D33" s="79">
        <f t="shared" ref="D33:F34" si="5">D34</f>
        <v>642</v>
      </c>
      <c r="E33" s="79">
        <f t="shared" si="5"/>
        <v>58.176609999999997</v>
      </c>
      <c r="F33" s="79">
        <f t="shared" si="5"/>
        <v>583.82339000000002</v>
      </c>
      <c r="G33" s="11"/>
    </row>
    <row r="34" spans="1:7" ht="45">
      <c r="A34" s="18" t="s">
        <v>49</v>
      </c>
      <c r="B34" s="19" t="s">
        <v>10</v>
      </c>
      <c r="C34" s="20" t="s">
        <v>50</v>
      </c>
      <c r="D34" s="79">
        <f t="shared" si="5"/>
        <v>642</v>
      </c>
      <c r="E34" s="79">
        <f t="shared" si="5"/>
        <v>58.176609999999997</v>
      </c>
      <c r="F34" s="79">
        <f t="shared" si="5"/>
        <v>583.82339000000002</v>
      </c>
      <c r="G34" s="11"/>
    </row>
    <row r="35" spans="1:7">
      <c r="A35" s="18" t="s">
        <v>47</v>
      </c>
      <c r="B35" s="19" t="s">
        <v>10</v>
      </c>
      <c r="C35" s="20" t="s">
        <v>51</v>
      </c>
      <c r="D35" s="79">
        <v>642</v>
      </c>
      <c r="E35" s="79">
        <v>58.176609999999997</v>
      </c>
      <c r="F35" s="79">
        <f>D35-E35</f>
        <v>583.82339000000002</v>
      </c>
      <c r="G35" s="11"/>
    </row>
    <row r="36" spans="1:7">
      <c r="A36" s="18" t="s">
        <v>13</v>
      </c>
      <c r="B36" s="19" t="s">
        <v>10</v>
      </c>
      <c r="C36" s="20" t="s">
        <v>52</v>
      </c>
      <c r="D36" s="79">
        <f>D37+D41+D45+D49</f>
        <v>4.8</v>
      </c>
      <c r="E36" s="79">
        <f>E37+E41+E45+E49</f>
        <v>3.0794999999999999</v>
      </c>
      <c r="F36" s="79">
        <f>F37+F41+F45+F49</f>
        <v>1.7204999999999999</v>
      </c>
      <c r="G36" s="11"/>
    </row>
    <row r="37" spans="1:7">
      <c r="A37" s="18" t="s">
        <v>53</v>
      </c>
      <c r="B37" s="19" t="s">
        <v>10</v>
      </c>
      <c r="C37" s="20" t="s">
        <v>54</v>
      </c>
      <c r="D37" s="79">
        <f>D38</f>
        <v>4.5</v>
      </c>
      <c r="E37" s="79">
        <f t="shared" ref="E37:F39" si="6">E38</f>
        <v>2.85</v>
      </c>
      <c r="F37" s="79">
        <f t="shared" si="6"/>
        <v>1.65</v>
      </c>
      <c r="G37" s="11"/>
    </row>
    <row r="38" spans="1:7" ht="60">
      <c r="A38" s="18" t="s">
        <v>55</v>
      </c>
      <c r="B38" s="19" t="s">
        <v>10</v>
      </c>
      <c r="C38" s="20" t="s">
        <v>56</v>
      </c>
      <c r="D38" s="79">
        <f>D39</f>
        <v>4.5</v>
      </c>
      <c r="E38" s="79">
        <f t="shared" si="6"/>
        <v>2.85</v>
      </c>
      <c r="F38" s="79">
        <f t="shared" si="6"/>
        <v>1.65</v>
      </c>
      <c r="G38" s="11"/>
    </row>
    <row r="39" spans="1:7" ht="90">
      <c r="A39" s="18" t="s">
        <v>57</v>
      </c>
      <c r="B39" s="19" t="s">
        <v>10</v>
      </c>
      <c r="C39" s="20" t="s">
        <v>58</v>
      </c>
      <c r="D39" s="79">
        <f>D40</f>
        <v>4.5</v>
      </c>
      <c r="E39" s="79">
        <f t="shared" si="6"/>
        <v>2.85</v>
      </c>
      <c r="F39" s="79">
        <f t="shared" si="6"/>
        <v>1.65</v>
      </c>
      <c r="G39" s="11"/>
    </row>
    <row r="40" spans="1:7" ht="90">
      <c r="A40" s="18" t="s">
        <v>57</v>
      </c>
      <c r="B40" s="19" t="s">
        <v>10</v>
      </c>
      <c r="C40" s="20" t="s">
        <v>59</v>
      </c>
      <c r="D40" s="79">
        <v>4.5</v>
      </c>
      <c r="E40" s="79">
        <v>2.85</v>
      </c>
      <c r="F40" s="79">
        <f>D40-E40</f>
        <v>1.65</v>
      </c>
      <c r="G40" s="11"/>
    </row>
    <row r="41" spans="1:7" ht="60" hidden="1">
      <c r="A41" s="18" t="s">
        <v>60</v>
      </c>
      <c r="B41" s="19" t="s">
        <v>10</v>
      </c>
      <c r="C41" s="20" t="s">
        <v>61</v>
      </c>
      <c r="D41" s="79">
        <v>0</v>
      </c>
      <c r="E41" s="79"/>
      <c r="F41" s="79"/>
      <c r="G41" s="11"/>
    </row>
    <row r="42" spans="1:7" ht="105" hidden="1">
      <c r="A42" s="18" t="s">
        <v>62</v>
      </c>
      <c r="B42" s="19" t="s">
        <v>10</v>
      </c>
      <c r="C42" s="20" t="s">
        <v>63</v>
      </c>
      <c r="D42" s="79">
        <v>0</v>
      </c>
      <c r="E42" s="79"/>
      <c r="F42" s="79"/>
      <c r="G42" s="11"/>
    </row>
    <row r="43" spans="1:7" ht="105" hidden="1">
      <c r="A43" s="18" t="s">
        <v>64</v>
      </c>
      <c r="B43" s="19" t="s">
        <v>10</v>
      </c>
      <c r="C43" s="20" t="s">
        <v>65</v>
      </c>
      <c r="D43" s="79">
        <v>0</v>
      </c>
      <c r="E43" s="79"/>
      <c r="F43" s="79"/>
      <c r="G43" s="11"/>
    </row>
    <row r="44" spans="1:7" ht="90" hidden="1">
      <c r="A44" s="18" t="s">
        <v>66</v>
      </c>
      <c r="B44" s="19" t="s">
        <v>10</v>
      </c>
      <c r="C44" s="20" t="s">
        <v>67</v>
      </c>
      <c r="D44" s="79">
        <v>0</v>
      </c>
      <c r="E44" s="79"/>
      <c r="F44" s="79"/>
      <c r="G44" s="11"/>
    </row>
    <row r="45" spans="1:7" ht="30" hidden="1">
      <c r="A45" s="18" t="s">
        <v>68</v>
      </c>
      <c r="B45" s="19" t="s">
        <v>10</v>
      </c>
      <c r="C45" s="20" t="s">
        <v>69</v>
      </c>
      <c r="D45" s="79"/>
      <c r="E45" s="79"/>
      <c r="F45" s="79"/>
      <c r="G45" s="11"/>
    </row>
    <row r="46" spans="1:7" hidden="1">
      <c r="A46" s="18" t="s">
        <v>70</v>
      </c>
      <c r="B46" s="19" t="s">
        <v>10</v>
      </c>
      <c r="C46" s="20" t="s">
        <v>71</v>
      </c>
      <c r="D46" s="79"/>
      <c r="E46" s="79"/>
      <c r="F46" s="79"/>
      <c r="G46" s="11"/>
    </row>
    <row r="47" spans="1:7" ht="45" hidden="1">
      <c r="A47" s="18" t="s">
        <v>72</v>
      </c>
      <c r="B47" s="19" t="s">
        <v>10</v>
      </c>
      <c r="C47" s="20" t="s">
        <v>73</v>
      </c>
      <c r="D47" s="79"/>
      <c r="E47" s="79"/>
      <c r="F47" s="79"/>
      <c r="G47" s="11"/>
    </row>
    <row r="48" spans="1:7" ht="45" hidden="1">
      <c r="A48" s="18" t="s">
        <v>74</v>
      </c>
      <c r="B48" s="19" t="s">
        <v>10</v>
      </c>
      <c r="C48" s="20" t="s">
        <v>75</v>
      </c>
      <c r="D48" s="79"/>
      <c r="E48" s="79"/>
      <c r="F48" s="79"/>
      <c r="G48" s="11"/>
    </row>
    <row r="49" spans="1:7">
      <c r="A49" s="18" t="s">
        <v>76</v>
      </c>
      <c r="B49" s="19" t="s">
        <v>10</v>
      </c>
      <c r="C49" s="20" t="s">
        <v>77</v>
      </c>
      <c r="D49" s="79">
        <f>D50</f>
        <v>0.3</v>
      </c>
      <c r="E49" s="79">
        <f t="shared" ref="E49:F50" si="7">E50</f>
        <v>0.22950000000000001</v>
      </c>
      <c r="F49" s="79">
        <f t="shared" si="7"/>
        <v>7.0499999999999993E-2</v>
      </c>
      <c r="G49" s="11"/>
    </row>
    <row r="50" spans="1:7">
      <c r="A50" s="18" t="s">
        <v>78</v>
      </c>
      <c r="B50" s="19" t="s">
        <v>10</v>
      </c>
      <c r="C50" s="20" t="s">
        <v>79</v>
      </c>
      <c r="D50" s="79">
        <f>D51</f>
        <v>0.3</v>
      </c>
      <c r="E50" s="79">
        <f t="shared" si="7"/>
        <v>0.22950000000000001</v>
      </c>
      <c r="F50" s="79">
        <f t="shared" si="7"/>
        <v>7.0499999999999993E-2</v>
      </c>
      <c r="G50" s="11"/>
    </row>
    <row r="51" spans="1:7" ht="30">
      <c r="A51" s="18" t="s">
        <v>80</v>
      </c>
      <c r="B51" s="19" t="s">
        <v>10</v>
      </c>
      <c r="C51" s="20" t="s">
        <v>81</v>
      </c>
      <c r="D51" s="79">
        <v>0.3</v>
      </c>
      <c r="E51" s="79">
        <v>0.22950000000000001</v>
      </c>
      <c r="F51" s="79">
        <v>7.0499999999999993E-2</v>
      </c>
      <c r="G51" s="11"/>
    </row>
    <row r="52" spans="1:7">
      <c r="A52" s="18" t="s">
        <v>82</v>
      </c>
      <c r="B52" s="19" t="s">
        <v>10</v>
      </c>
      <c r="C52" s="20" t="s">
        <v>83</v>
      </c>
      <c r="D52" s="79">
        <f>D53</f>
        <v>6751.6344500000005</v>
      </c>
      <c r="E52" s="79">
        <f t="shared" ref="E52:F52" si="8">E53</f>
        <v>5578.2019799999998</v>
      </c>
      <c r="F52" s="79">
        <f t="shared" si="8"/>
        <v>1173.43247</v>
      </c>
      <c r="G52" s="11"/>
    </row>
    <row r="53" spans="1:7" ht="45">
      <c r="A53" s="18" t="s">
        <v>84</v>
      </c>
      <c r="B53" s="19" t="s">
        <v>10</v>
      </c>
      <c r="C53" s="20" t="s">
        <v>85</v>
      </c>
      <c r="D53" s="79">
        <f>D54+D59+D64+D67</f>
        <v>6751.6344500000005</v>
      </c>
      <c r="E53" s="79">
        <f t="shared" ref="E53:F53" si="9">E54+E59+E64+E67</f>
        <v>5578.2019799999998</v>
      </c>
      <c r="F53" s="79">
        <f t="shared" si="9"/>
        <v>1173.43247</v>
      </c>
      <c r="G53" s="11"/>
    </row>
    <row r="54" spans="1:7" ht="30">
      <c r="A54" s="18" t="s">
        <v>86</v>
      </c>
      <c r="B54" s="19" t="s">
        <v>10</v>
      </c>
      <c r="C54" s="20" t="s">
        <v>87</v>
      </c>
      <c r="D54" s="79">
        <f>D55+D57</f>
        <v>834.3</v>
      </c>
      <c r="E54" s="79">
        <f t="shared" ref="E54:F54" si="10">E55+E57</f>
        <v>686.3</v>
      </c>
      <c r="F54" s="79">
        <f t="shared" si="10"/>
        <v>148</v>
      </c>
      <c r="G54" s="11"/>
    </row>
    <row r="55" spans="1:7" ht="30">
      <c r="A55" s="18" t="s">
        <v>88</v>
      </c>
      <c r="B55" s="19" t="s">
        <v>10</v>
      </c>
      <c r="C55" s="20" t="s">
        <v>89</v>
      </c>
      <c r="D55" s="79">
        <f>D56</f>
        <v>304.3</v>
      </c>
      <c r="E55" s="79">
        <f t="shared" ref="E55:F55" si="11">E56</f>
        <v>213.3</v>
      </c>
      <c r="F55" s="79">
        <f t="shared" si="11"/>
        <v>91</v>
      </c>
      <c r="G55" s="11"/>
    </row>
    <row r="56" spans="1:7" ht="45">
      <c r="A56" s="18" t="s">
        <v>90</v>
      </c>
      <c r="B56" s="19" t="s">
        <v>10</v>
      </c>
      <c r="C56" s="20" t="s">
        <v>91</v>
      </c>
      <c r="D56" s="79">
        <v>304.3</v>
      </c>
      <c r="E56" s="79">
        <v>213.3</v>
      </c>
      <c r="F56" s="79">
        <f>D56-E56</f>
        <v>91</v>
      </c>
      <c r="G56" s="11"/>
    </row>
    <row r="57" spans="1:7" ht="60">
      <c r="A57" s="18" t="s">
        <v>210</v>
      </c>
      <c r="B57" s="19" t="s">
        <v>10</v>
      </c>
      <c r="C57" s="20" t="s">
        <v>89</v>
      </c>
      <c r="D57" s="79">
        <f>D58</f>
        <v>530</v>
      </c>
      <c r="E57" s="79">
        <f t="shared" ref="E57:F57" si="12">E58</f>
        <v>473</v>
      </c>
      <c r="F57" s="79">
        <f t="shared" si="12"/>
        <v>57</v>
      </c>
      <c r="G57" s="11"/>
    </row>
    <row r="58" spans="1:7" ht="45">
      <c r="A58" s="18" t="s">
        <v>211</v>
      </c>
      <c r="B58" s="19" t="s">
        <v>10</v>
      </c>
      <c r="C58" s="20" t="s">
        <v>91</v>
      </c>
      <c r="D58" s="79">
        <v>530</v>
      </c>
      <c r="E58" s="79">
        <v>473</v>
      </c>
      <c r="F58" s="79">
        <f>D58-E58</f>
        <v>57</v>
      </c>
      <c r="G58" s="11"/>
    </row>
    <row r="59" spans="1:7" ht="45">
      <c r="A59" s="18" t="s">
        <v>92</v>
      </c>
      <c r="B59" s="19" t="s">
        <v>10</v>
      </c>
      <c r="C59" s="20" t="s">
        <v>93</v>
      </c>
      <c r="D59" s="79">
        <f>D60+D62</f>
        <v>219.77445</v>
      </c>
      <c r="E59" s="79">
        <f t="shared" ref="E59:F59" si="13">E60+E62</f>
        <v>219.77</v>
      </c>
      <c r="F59" s="79">
        <f t="shared" si="13"/>
        <v>4.4499999999914053E-3</v>
      </c>
      <c r="G59" s="11"/>
    </row>
    <row r="60" spans="1:7" ht="45" hidden="1">
      <c r="A60" s="18" t="s">
        <v>94</v>
      </c>
      <c r="B60" s="19" t="s">
        <v>10</v>
      </c>
      <c r="C60" s="20" t="s">
        <v>95</v>
      </c>
      <c r="D60" s="79">
        <f>D61</f>
        <v>0</v>
      </c>
      <c r="E60" s="79">
        <f t="shared" ref="E60:F60" si="14">E61</f>
        <v>0</v>
      </c>
      <c r="F60" s="79">
        <f t="shared" si="14"/>
        <v>0</v>
      </c>
      <c r="G60" s="11"/>
    </row>
    <row r="61" spans="1:7" ht="45" hidden="1">
      <c r="A61" s="18" t="s">
        <v>96</v>
      </c>
      <c r="B61" s="19" t="s">
        <v>10</v>
      </c>
      <c r="C61" s="20" t="s">
        <v>97</v>
      </c>
      <c r="D61" s="79">
        <v>0</v>
      </c>
      <c r="E61" s="79"/>
      <c r="F61" s="79">
        <v>0</v>
      </c>
      <c r="G61" s="11"/>
    </row>
    <row r="62" spans="1:7">
      <c r="A62" s="18" t="s">
        <v>98</v>
      </c>
      <c r="B62" s="19" t="s">
        <v>10</v>
      </c>
      <c r="C62" s="20" t="s">
        <v>99</v>
      </c>
      <c r="D62" s="79">
        <f>D63</f>
        <v>219.77445</v>
      </c>
      <c r="E62" s="79">
        <f t="shared" ref="E62:F62" si="15">E63</f>
        <v>219.77</v>
      </c>
      <c r="F62" s="79">
        <f t="shared" si="15"/>
        <v>4.4499999999914053E-3</v>
      </c>
      <c r="G62" s="11"/>
    </row>
    <row r="63" spans="1:7">
      <c r="A63" s="18" t="s">
        <v>100</v>
      </c>
      <c r="B63" s="19" t="s">
        <v>10</v>
      </c>
      <c r="C63" s="20" t="s">
        <v>101</v>
      </c>
      <c r="D63" s="79">
        <v>219.77445</v>
      </c>
      <c r="E63" s="79">
        <v>219.77</v>
      </c>
      <c r="F63" s="79">
        <f>D63-E63</f>
        <v>4.4499999999914053E-3</v>
      </c>
      <c r="G63" s="11"/>
    </row>
    <row r="64" spans="1:7" ht="30">
      <c r="A64" s="18" t="s">
        <v>102</v>
      </c>
      <c r="B64" s="19" t="s">
        <v>10</v>
      </c>
      <c r="C64" s="20" t="s">
        <v>103</v>
      </c>
      <c r="D64" s="79">
        <f>D65</f>
        <v>113.3</v>
      </c>
      <c r="E64" s="79">
        <f t="shared" ref="E64:F65" si="16">E65</f>
        <v>83.871979999999994</v>
      </c>
      <c r="F64" s="79">
        <f t="shared" si="16"/>
        <v>29.428020000000004</v>
      </c>
      <c r="G64" s="11"/>
    </row>
    <row r="65" spans="1:7" ht="60">
      <c r="A65" s="18" t="s">
        <v>104</v>
      </c>
      <c r="B65" s="19" t="s">
        <v>10</v>
      </c>
      <c r="C65" s="20" t="s">
        <v>105</v>
      </c>
      <c r="D65" s="79">
        <f>D66</f>
        <v>113.3</v>
      </c>
      <c r="E65" s="79">
        <f t="shared" si="16"/>
        <v>83.871979999999994</v>
      </c>
      <c r="F65" s="79">
        <f t="shared" si="16"/>
        <v>29.428020000000004</v>
      </c>
      <c r="G65" s="11"/>
    </row>
    <row r="66" spans="1:7" ht="60">
      <c r="A66" s="18" t="s">
        <v>106</v>
      </c>
      <c r="B66" s="19" t="s">
        <v>10</v>
      </c>
      <c r="C66" s="20" t="s">
        <v>107</v>
      </c>
      <c r="D66" s="79">
        <v>113.3</v>
      </c>
      <c r="E66" s="79">
        <v>83.871979999999994</v>
      </c>
      <c r="F66" s="79">
        <f>D66-E66</f>
        <v>29.428020000000004</v>
      </c>
      <c r="G66" s="11"/>
    </row>
    <row r="67" spans="1:7">
      <c r="A67" s="18" t="s">
        <v>108</v>
      </c>
      <c r="B67" s="19" t="s">
        <v>10</v>
      </c>
      <c r="C67" s="20" t="s">
        <v>109</v>
      </c>
      <c r="D67" s="79">
        <f>D68+D70</f>
        <v>5584.26</v>
      </c>
      <c r="E67" s="79">
        <f t="shared" ref="E67:F67" si="17">E68+E70</f>
        <v>4588.26</v>
      </c>
      <c r="F67" s="79">
        <f t="shared" si="17"/>
        <v>996</v>
      </c>
      <c r="G67" s="11"/>
    </row>
    <row r="68" spans="1:7" ht="75">
      <c r="A68" s="18" t="s">
        <v>110</v>
      </c>
      <c r="B68" s="19" t="s">
        <v>10</v>
      </c>
      <c r="C68" s="20" t="s">
        <v>111</v>
      </c>
      <c r="D68" s="79">
        <f>D69</f>
        <v>972.5</v>
      </c>
      <c r="E68" s="79">
        <f t="shared" ref="E68:F68" si="18">E69</f>
        <v>972.5</v>
      </c>
      <c r="F68" s="79">
        <f t="shared" si="18"/>
        <v>0</v>
      </c>
      <c r="G68" s="11"/>
    </row>
    <row r="69" spans="1:7" ht="90">
      <c r="A69" s="18" t="s">
        <v>112</v>
      </c>
      <c r="B69" s="19" t="s">
        <v>10</v>
      </c>
      <c r="C69" s="20" t="s">
        <v>113</v>
      </c>
      <c r="D69" s="79">
        <v>972.5</v>
      </c>
      <c r="E69" s="79">
        <v>972.5</v>
      </c>
      <c r="F69" s="79">
        <f>D69-E69</f>
        <v>0</v>
      </c>
      <c r="G69" s="11"/>
    </row>
    <row r="70" spans="1:7" ht="30">
      <c r="A70" s="18" t="s">
        <v>114</v>
      </c>
      <c r="B70" s="19" t="s">
        <v>10</v>
      </c>
      <c r="C70" s="20" t="s">
        <v>115</v>
      </c>
      <c r="D70" s="79">
        <f>D71</f>
        <v>4611.76</v>
      </c>
      <c r="E70" s="79">
        <f t="shared" ref="E70:F70" si="19">E71</f>
        <v>3615.76</v>
      </c>
      <c r="F70" s="79">
        <f t="shared" si="19"/>
        <v>996</v>
      </c>
      <c r="G70" s="11"/>
    </row>
    <row r="71" spans="1:7" ht="30">
      <c r="A71" s="18" t="s">
        <v>116</v>
      </c>
      <c r="B71" s="19" t="s">
        <v>10</v>
      </c>
      <c r="C71" s="20" t="s">
        <v>117</v>
      </c>
      <c r="D71" s="79">
        <v>4611.76</v>
      </c>
      <c r="E71" s="79">
        <v>3615.76</v>
      </c>
      <c r="F71" s="79">
        <f>D71-E71</f>
        <v>996</v>
      </c>
      <c r="G71" s="11"/>
    </row>
    <row r="72" spans="1:7" ht="15" customHeight="1">
      <c r="A72" s="10"/>
      <c r="B72" s="10"/>
      <c r="C72" s="10"/>
      <c r="D72" s="10"/>
      <c r="E72" s="10"/>
      <c r="F72" s="10"/>
      <c r="G72" s="10"/>
    </row>
    <row r="74" spans="1:7" ht="16.5">
      <c r="A74" s="111" t="s">
        <v>292</v>
      </c>
      <c r="B74" s="111"/>
    </row>
    <row r="75" spans="1:7" ht="16.5">
      <c r="A75" s="111" t="s">
        <v>293</v>
      </c>
      <c r="B75" s="111"/>
    </row>
    <row r="76" spans="1:7" ht="16.5">
      <c r="A76" s="111" t="s">
        <v>294</v>
      </c>
      <c r="B76" s="111"/>
      <c r="C76"/>
      <c r="E76" s="81" t="s">
        <v>295</v>
      </c>
    </row>
  </sheetData>
  <mergeCells count="15">
    <mergeCell ref="A74:B74"/>
    <mergeCell ref="A75:B75"/>
    <mergeCell ref="A76:B76"/>
    <mergeCell ref="A7:F7"/>
    <mergeCell ref="A8:A10"/>
    <mergeCell ref="B8:B10"/>
    <mergeCell ref="C8:C10"/>
    <mergeCell ref="D8:D10"/>
    <mergeCell ref="E8:E10"/>
    <mergeCell ref="F8:F10"/>
    <mergeCell ref="E1:G1"/>
    <mergeCell ref="E2:G2"/>
    <mergeCell ref="E4:H4"/>
    <mergeCell ref="E5:G5"/>
    <mergeCell ref="A6:F6"/>
  </mergeCells>
  <pageMargins left="0.39374999999999999" right="0.39374999999999999" top="0.39374999999999999" bottom="0.39374999999999999" header="0.51180550000000002" footer="0.51180550000000002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9"/>
  <sheetViews>
    <sheetView zoomScaleSheetLayoutView="100" workbookViewId="0">
      <selection activeCell="A6" sqref="A5:G6"/>
    </sheetView>
  </sheetViews>
  <sheetFormatPr defaultColWidth="8.85546875" defaultRowHeight="15"/>
  <cols>
    <col min="1" max="1" width="50.7109375" style="1" customWidth="1"/>
    <col min="2" max="2" width="12.85546875" style="1" customWidth="1"/>
    <col min="3" max="3" width="26.140625" style="1" customWidth="1"/>
    <col min="4" max="6" width="19.28515625" style="1" customWidth="1"/>
    <col min="7" max="7" width="8.85546875" style="1" hidden="1"/>
    <col min="8" max="16384" width="8.85546875" style="1"/>
  </cols>
  <sheetData>
    <row r="1" spans="1:8">
      <c r="E1" s="110" t="s">
        <v>203</v>
      </c>
      <c r="F1" s="110"/>
      <c r="G1" s="110"/>
      <c r="H1" s="26"/>
    </row>
    <row r="2" spans="1:8">
      <c r="E2" s="110" t="s">
        <v>201</v>
      </c>
      <c r="F2" s="110"/>
      <c r="G2" s="110"/>
      <c r="H2" s="26"/>
    </row>
    <row r="3" spans="1:8">
      <c r="E3" s="27" t="s">
        <v>209</v>
      </c>
      <c r="F3" s="27"/>
      <c r="G3" s="27"/>
      <c r="H3" s="27"/>
    </row>
    <row r="4" spans="1:8">
      <c r="E4" s="110" t="s">
        <v>202</v>
      </c>
      <c r="F4" s="110"/>
      <c r="G4" s="110"/>
      <c r="H4" s="110"/>
    </row>
    <row r="5" spans="1:8">
      <c r="E5" s="124" t="s">
        <v>306</v>
      </c>
      <c r="F5" s="124"/>
      <c r="G5" s="124"/>
      <c r="H5" s="26"/>
    </row>
    <row r="6" spans="1:8" ht="14.1" customHeight="1">
      <c r="A6" s="118" t="s">
        <v>205</v>
      </c>
      <c r="B6" s="119"/>
      <c r="C6" s="119"/>
      <c r="D6" s="119"/>
      <c r="E6" s="119"/>
      <c r="F6" s="4"/>
      <c r="G6" s="2"/>
    </row>
    <row r="7" spans="1:8" ht="14.1" customHeight="1">
      <c r="A7" s="3"/>
      <c r="B7" s="3"/>
      <c r="C7" s="3"/>
      <c r="D7" s="3"/>
      <c r="E7" s="3"/>
      <c r="F7" s="37" t="s">
        <v>204</v>
      </c>
      <c r="G7" s="2"/>
    </row>
    <row r="8" spans="1:8" ht="12" customHeight="1">
      <c r="A8" s="116" t="s">
        <v>0</v>
      </c>
      <c r="B8" s="116" t="s">
        <v>1</v>
      </c>
      <c r="C8" s="116" t="s">
        <v>118</v>
      </c>
      <c r="D8" s="120" t="s">
        <v>3</v>
      </c>
      <c r="E8" s="120" t="s">
        <v>4</v>
      </c>
      <c r="F8" s="116" t="s">
        <v>5</v>
      </c>
      <c r="G8" s="5"/>
    </row>
    <row r="9" spans="1:8">
      <c r="A9" s="117"/>
      <c r="B9" s="117"/>
      <c r="C9" s="117"/>
      <c r="D9" s="121"/>
      <c r="E9" s="121"/>
      <c r="F9" s="117"/>
      <c r="G9" s="5"/>
    </row>
    <row r="10" spans="1:8" ht="16.149999999999999" customHeight="1">
      <c r="A10" s="117"/>
      <c r="B10" s="117"/>
      <c r="C10" s="117"/>
      <c r="D10" s="121"/>
      <c r="E10" s="121"/>
      <c r="F10" s="117"/>
      <c r="G10" s="5"/>
    </row>
    <row r="11" spans="1:8" ht="12" customHeight="1" thickBot="1">
      <c r="A11" s="12">
        <v>1</v>
      </c>
      <c r="B11" s="13">
        <v>2</v>
      </c>
      <c r="C11" s="29">
        <v>3</v>
      </c>
      <c r="D11" s="30" t="s">
        <v>6</v>
      </c>
      <c r="E11" s="30" t="s">
        <v>7</v>
      </c>
      <c r="F11" s="30" t="s">
        <v>8</v>
      </c>
      <c r="G11" s="6"/>
    </row>
    <row r="12" spans="1:8" ht="16.5" customHeight="1">
      <c r="A12" s="14" t="s">
        <v>119</v>
      </c>
      <c r="B12" s="31">
        <v>200</v>
      </c>
      <c r="C12" s="101" t="s">
        <v>11</v>
      </c>
      <c r="D12" s="90">
        <f>D14+D19+D33+D36+D39+D47+D51+D59+D63+D67+D71+D75+D79+D83+D90+D94+D97+D101</f>
        <v>8417.80645</v>
      </c>
      <c r="E12" s="90">
        <f>E14+E19+E33+E36+E39+E47+E51+E59+E63+E67+E71+E75+E79+E83+E90+E94+E97+E101</f>
        <v>6086.7227299999986</v>
      </c>
      <c r="F12" s="90">
        <f>D12-E12</f>
        <v>2331.0837200000014</v>
      </c>
      <c r="G12" s="102"/>
      <c r="H12" s="89"/>
    </row>
    <row r="13" spans="1:8" ht="12" customHeight="1">
      <c r="A13" s="15" t="s">
        <v>12</v>
      </c>
      <c r="B13" s="32"/>
      <c r="C13" s="103"/>
      <c r="D13" s="91">
        <v>0</v>
      </c>
      <c r="E13" s="91">
        <v>0</v>
      </c>
      <c r="F13" s="92">
        <v>0</v>
      </c>
      <c r="G13" s="102"/>
      <c r="H13" s="89"/>
    </row>
    <row r="14" spans="1:8" ht="30">
      <c r="A14" s="80" t="s">
        <v>120</v>
      </c>
      <c r="B14" s="34" t="s">
        <v>121</v>
      </c>
      <c r="C14" s="87" t="s">
        <v>212</v>
      </c>
      <c r="D14" s="85">
        <f>D15</f>
        <v>929.6</v>
      </c>
      <c r="E14" s="85">
        <f t="shared" ref="E14:E15" si="0">E15</f>
        <v>668.94243000000006</v>
      </c>
      <c r="F14" s="85">
        <f>D14-E14</f>
        <v>260.65756999999996</v>
      </c>
      <c r="G14" s="88"/>
      <c r="H14" s="89"/>
    </row>
    <row r="15" spans="1:8" ht="75">
      <c r="A15" s="33" t="s">
        <v>122</v>
      </c>
      <c r="B15" s="34" t="s">
        <v>121</v>
      </c>
      <c r="C15" s="87" t="s">
        <v>213</v>
      </c>
      <c r="D15" s="85">
        <f>D16</f>
        <v>929.6</v>
      </c>
      <c r="E15" s="85">
        <f t="shared" si="0"/>
        <v>668.94243000000006</v>
      </c>
      <c r="F15" s="85">
        <f t="shared" ref="F15:F78" si="1">D15-E15</f>
        <v>260.65756999999996</v>
      </c>
      <c r="G15" s="88"/>
      <c r="H15" s="89"/>
    </row>
    <row r="16" spans="1:8" ht="30">
      <c r="A16" s="33" t="s">
        <v>123</v>
      </c>
      <c r="B16" s="34" t="s">
        <v>121</v>
      </c>
      <c r="C16" s="87" t="s">
        <v>214</v>
      </c>
      <c r="D16" s="85">
        <f>D17+D18</f>
        <v>929.6</v>
      </c>
      <c r="E16" s="85">
        <f>E17+E18</f>
        <v>668.94243000000006</v>
      </c>
      <c r="F16" s="85">
        <f t="shared" si="1"/>
        <v>260.65756999999996</v>
      </c>
      <c r="G16" s="88"/>
      <c r="H16" s="89"/>
    </row>
    <row r="17" spans="1:10" ht="30">
      <c r="A17" s="33" t="s">
        <v>124</v>
      </c>
      <c r="B17" s="34" t="s">
        <v>121</v>
      </c>
      <c r="C17" s="87" t="s">
        <v>215</v>
      </c>
      <c r="D17" s="85">
        <v>728.6</v>
      </c>
      <c r="E17" s="85">
        <v>526.05700000000002</v>
      </c>
      <c r="F17" s="85">
        <f t="shared" si="1"/>
        <v>202.54300000000001</v>
      </c>
      <c r="G17" s="88"/>
      <c r="H17" s="89"/>
    </row>
    <row r="18" spans="1:10" ht="60">
      <c r="A18" s="33" t="s">
        <v>125</v>
      </c>
      <c r="B18" s="34" t="s">
        <v>121</v>
      </c>
      <c r="C18" s="87" t="s">
        <v>216</v>
      </c>
      <c r="D18" s="85">
        <v>201</v>
      </c>
      <c r="E18" s="85">
        <v>142.88543000000001</v>
      </c>
      <c r="F18" s="85">
        <f t="shared" si="1"/>
        <v>58.114569999999986</v>
      </c>
      <c r="G18" s="88"/>
      <c r="H18" s="89"/>
    </row>
    <row r="19" spans="1:10" ht="30">
      <c r="A19" s="80" t="s">
        <v>126</v>
      </c>
      <c r="B19" s="34" t="s">
        <v>121</v>
      </c>
      <c r="C19" s="87" t="s">
        <v>217</v>
      </c>
      <c r="D19" s="85">
        <f>D20+D24+D30</f>
        <v>1588.14636</v>
      </c>
      <c r="E19" s="85">
        <f t="shared" ref="E19" si="2">E20+E24+E30</f>
        <v>1029.9461200000001</v>
      </c>
      <c r="F19" s="85">
        <f t="shared" si="1"/>
        <v>558.20023999999989</v>
      </c>
      <c r="G19" s="88"/>
      <c r="H19" s="89"/>
    </row>
    <row r="20" spans="1:10" ht="75">
      <c r="A20" s="80" t="s">
        <v>122</v>
      </c>
      <c r="B20" s="34" t="s">
        <v>121</v>
      </c>
      <c r="C20" s="87" t="s">
        <v>218</v>
      </c>
      <c r="D20" s="85">
        <f>D21</f>
        <v>1061.89204</v>
      </c>
      <c r="E20" s="85">
        <f>E21</f>
        <v>741.93707000000006</v>
      </c>
      <c r="F20" s="85">
        <f t="shared" si="1"/>
        <v>319.95496999999989</v>
      </c>
      <c r="G20" s="88"/>
      <c r="H20" s="89"/>
    </row>
    <row r="21" spans="1:10" ht="30">
      <c r="A21" s="33" t="s">
        <v>123</v>
      </c>
      <c r="B21" s="34" t="s">
        <v>121</v>
      </c>
      <c r="C21" s="87" t="s">
        <v>219</v>
      </c>
      <c r="D21" s="85">
        <f>D22+D23</f>
        <v>1061.89204</v>
      </c>
      <c r="E21" s="85">
        <f>E22+E23</f>
        <v>741.93707000000006</v>
      </c>
      <c r="F21" s="85">
        <f t="shared" si="1"/>
        <v>319.95496999999989</v>
      </c>
      <c r="G21" s="88"/>
      <c r="H21" s="89"/>
    </row>
    <row r="22" spans="1:10" ht="30">
      <c r="A22" s="33" t="s">
        <v>124</v>
      </c>
      <c r="B22" s="34" t="s">
        <v>121</v>
      </c>
      <c r="C22" s="87" t="s">
        <v>220</v>
      </c>
      <c r="D22" s="85">
        <v>815.55394999999999</v>
      </c>
      <c r="E22" s="85">
        <v>584.65714000000003</v>
      </c>
      <c r="F22" s="85">
        <f t="shared" si="1"/>
        <v>230.89680999999996</v>
      </c>
      <c r="G22" s="88"/>
      <c r="H22" s="89"/>
    </row>
    <row r="23" spans="1:10" ht="60">
      <c r="A23" s="33" t="s">
        <v>125</v>
      </c>
      <c r="B23" s="34" t="s">
        <v>121</v>
      </c>
      <c r="C23" s="87" t="s">
        <v>221</v>
      </c>
      <c r="D23" s="85">
        <v>246.33808999999999</v>
      </c>
      <c r="E23" s="85">
        <v>157.27993000000001</v>
      </c>
      <c r="F23" s="85">
        <f t="shared" si="1"/>
        <v>89.058159999999987</v>
      </c>
      <c r="G23" s="88"/>
      <c r="H23" s="89"/>
    </row>
    <row r="24" spans="1:10" ht="30">
      <c r="A24" s="80" t="s">
        <v>127</v>
      </c>
      <c r="B24" s="34" t="s">
        <v>121</v>
      </c>
      <c r="C24" s="87" t="s">
        <v>222</v>
      </c>
      <c r="D24" s="85">
        <f>D25</f>
        <v>466.08431999999999</v>
      </c>
      <c r="E24" s="85">
        <f t="shared" ref="E24" si="3">E25</f>
        <v>266.20533999999998</v>
      </c>
      <c r="F24" s="85">
        <f t="shared" si="1"/>
        <v>199.87898000000001</v>
      </c>
      <c r="G24" s="88"/>
      <c r="H24" s="89"/>
    </row>
    <row r="25" spans="1:10" ht="30">
      <c r="A25" s="33" t="s">
        <v>128</v>
      </c>
      <c r="B25" s="34" t="s">
        <v>121</v>
      </c>
      <c r="C25" s="87" t="s">
        <v>223</v>
      </c>
      <c r="D25" s="85">
        <f>D26+D27+D28</f>
        <v>466.08431999999999</v>
      </c>
      <c r="E25" s="85">
        <f>E26+E27+E28</f>
        <v>266.20533999999998</v>
      </c>
      <c r="F25" s="85">
        <f t="shared" si="1"/>
        <v>199.87898000000001</v>
      </c>
      <c r="G25" s="88"/>
      <c r="H25" s="89"/>
    </row>
    <row r="26" spans="1:10" ht="30">
      <c r="A26" s="33" t="s">
        <v>129</v>
      </c>
      <c r="B26" s="34" t="s">
        <v>121</v>
      </c>
      <c r="C26" s="87" t="s">
        <v>224</v>
      </c>
      <c r="D26" s="104">
        <v>123.22087000000001</v>
      </c>
      <c r="E26" s="85">
        <v>91.954089999999994</v>
      </c>
      <c r="F26" s="85">
        <f t="shared" si="1"/>
        <v>31.266780000000011</v>
      </c>
      <c r="G26" s="88"/>
      <c r="H26" s="89"/>
      <c r="I26" s="100"/>
      <c r="J26" s="100"/>
    </row>
    <row r="27" spans="1:10">
      <c r="A27" s="33" t="s">
        <v>130</v>
      </c>
      <c r="B27" s="34" t="s">
        <v>121</v>
      </c>
      <c r="C27" s="87" t="s">
        <v>225</v>
      </c>
      <c r="D27" s="85">
        <v>269.16345000000001</v>
      </c>
      <c r="E27" s="85">
        <v>142.76523</v>
      </c>
      <c r="F27" s="85">
        <f t="shared" si="1"/>
        <v>126.39822000000001</v>
      </c>
      <c r="G27" s="88"/>
      <c r="H27" s="89"/>
    </row>
    <row r="28" spans="1:10">
      <c r="A28" s="33" t="s">
        <v>131</v>
      </c>
      <c r="B28" s="34" t="s">
        <v>121</v>
      </c>
      <c r="C28" s="87" t="s">
        <v>226</v>
      </c>
      <c r="D28" s="85">
        <v>73.7</v>
      </c>
      <c r="E28" s="85">
        <v>31.48602</v>
      </c>
      <c r="F28" s="85">
        <f t="shared" si="1"/>
        <v>42.213980000000006</v>
      </c>
      <c r="G28" s="88"/>
      <c r="H28" s="89"/>
    </row>
    <row r="29" spans="1:10">
      <c r="A29" s="33" t="s">
        <v>132</v>
      </c>
      <c r="B29" s="34" t="s">
        <v>121</v>
      </c>
      <c r="C29" s="87" t="s">
        <v>227</v>
      </c>
      <c r="D29" s="85">
        <f>D30</f>
        <v>60.169999999999995</v>
      </c>
      <c r="E29" s="85">
        <f t="shared" ref="E29" si="4">E30</f>
        <v>21.803710000000002</v>
      </c>
      <c r="F29" s="85">
        <f t="shared" si="1"/>
        <v>38.366289999999992</v>
      </c>
      <c r="G29" s="88"/>
      <c r="H29" s="89"/>
    </row>
    <row r="30" spans="1:10">
      <c r="A30" s="80" t="s">
        <v>133</v>
      </c>
      <c r="B30" s="34" t="s">
        <v>121</v>
      </c>
      <c r="C30" s="87" t="s">
        <v>228</v>
      </c>
      <c r="D30" s="85">
        <f>D31+D32</f>
        <v>60.169999999999995</v>
      </c>
      <c r="E30" s="85">
        <f>E31+E32</f>
        <v>21.803710000000002</v>
      </c>
      <c r="F30" s="85">
        <f t="shared" si="1"/>
        <v>38.366289999999992</v>
      </c>
      <c r="G30" s="88"/>
      <c r="H30" s="89"/>
    </row>
    <row r="31" spans="1:10" ht="30">
      <c r="A31" s="33" t="s">
        <v>134</v>
      </c>
      <c r="B31" s="34" t="s">
        <v>121</v>
      </c>
      <c r="C31" s="87" t="s">
        <v>229</v>
      </c>
      <c r="D31" s="85">
        <v>59.992289999999997</v>
      </c>
      <c r="E31" s="85">
        <v>21.626000000000001</v>
      </c>
      <c r="F31" s="85">
        <f t="shared" si="1"/>
        <v>38.366289999999992</v>
      </c>
      <c r="G31" s="88"/>
      <c r="H31" s="89"/>
    </row>
    <row r="32" spans="1:10">
      <c r="A32" s="33" t="s">
        <v>135</v>
      </c>
      <c r="B32" s="34" t="s">
        <v>121</v>
      </c>
      <c r="C32" s="87" t="s">
        <v>230</v>
      </c>
      <c r="D32" s="85">
        <v>0.17771000000000001</v>
      </c>
      <c r="E32" s="85">
        <v>0.17771000000000001</v>
      </c>
      <c r="F32" s="85">
        <f t="shared" si="1"/>
        <v>0</v>
      </c>
      <c r="G32" s="88"/>
      <c r="H32" s="89"/>
    </row>
    <row r="33" spans="1:8" ht="45" hidden="1">
      <c r="A33" s="33" t="s">
        <v>136</v>
      </c>
      <c r="B33" s="34" t="s">
        <v>121</v>
      </c>
      <c r="C33" s="87" t="s">
        <v>137</v>
      </c>
      <c r="D33" s="85"/>
      <c r="E33" s="85"/>
      <c r="F33" s="85">
        <f t="shared" si="1"/>
        <v>0</v>
      </c>
      <c r="G33" s="88"/>
      <c r="H33" s="89"/>
    </row>
    <row r="34" spans="1:8" hidden="1">
      <c r="A34" s="33" t="s">
        <v>132</v>
      </c>
      <c r="B34" s="34" t="s">
        <v>121</v>
      </c>
      <c r="C34" s="87" t="s">
        <v>138</v>
      </c>
      <c r="D34" s="85"/>
      <c r="E34" s="85"/>
      <c r="F34" s="85">
        <f t="shared" si="1"/>
        <v>0</v>
      </c>
      <c r="G34" s="88"/>
      <c r="H34" s="89"/>
    </row>
    <row r="35" spans="1:8" hidden="1">
      <c r="A35" s="33" t="s">
        <v>139</v>
      </c>
      <c r="B35" s="34" t="s">
        <v>121</v>
      </c>
      <c r="C35" s="87" t="s">
        <v>140</v>
      </c>
      <c r="D35" s="85"/>
      <c r="E35" s="85"/>
      <c r="F35" s="85">
        <f t="shared" si="1"/>
        <v>0</v>
      </c>
      <c r="G35" s="88"/>
      <c r="H35" s="89"/>
    </row>
    <row r="36" spans="1:8" hidden="1">
      <c r="A36" s="33" t="s">
        <v>141</v>
      </c>
      <c r="B36" s="34" t="s">
        <v>121</v>
      </c>
      <c r="C36" s="87" t="s">
        <v>142</v>
      </c>
      <c r="D36" s="85"/>
      <c r="E36" s="85"/>
      <c r="F36" s="85">
        <f t="shared" si="1"/>
        <v>0</v>
      </c>
      <c r="G36" s="88"/>
      <c r="H36" s="89"/>
    </row>
    <row r="37" spans="1:8" hidden="1">
      <c r="A37" s="33" t="s">
        <v>132</v>
      </c>
      <c r="B37" s="34" t="s">
        <v>121</v>
      </c>
      <c r="C37" s="87" t="s">
        <v>143</v>
      </c>
      <c r="D37" s="85"/>
      <c r="E37" s="85"/>
      <c r="F37" s="85">
        <f t="shared" si="1"/>
        <v>0</v>
      </c>
      <c r="G37" s="88"/>
      <c r="H37" s="89"/>
    </row>
    <row r="38" spans="1:8" hidden="1">
      <c r="A38" s="33" t="s">
        <v>139</v>
      </c>
      <c r="B38" s="34" t="s">
        <v>121</v>
      </c>
      <c r="C38" s="87" t="s">
        <v>144</v>
      </c>
      <c r="D38" s="85"/>
      <c r="E38" s="85"/>
      <c r="F38" s="85">
        <f t="shared" si="1"/>
        <v>0</v>
      </c>
      <c r="G38" s="88"/>
      <c r="H38" s="89"/>
    </row>
    <row r="39" spans="1:8">
      <c r="A39" s="33" t="s">
        <v>145</v>
      </c>
      <c r="B39" s="34" t="s">
        <v>121</v>
      </c>
      <c r="C39" s="87" t="s">
        <v>231</v>
      </c>
      <c r="D39" s="85">
        <f>D40+D43+D45</f>
        <v>1000.7089999999999</v>
      </c>
      <c r="E39" s="85">
        <f t="shared" ref="E39" si="5">E40+E43+E45</f>
        <v>666.952</v>
      </c>
      <c r="F39" s="85">
        <f t="shared" si="1"/>
        <v>333.75699999999995</v>
      </c>
      <c r="G39" s="88"/>
      <c r="H39" s="89"/>
    </row>
    <row r="40" spans="1:8" ht="30">
      <c r="A40" s="33" t="s">
        <v>127</v>
      </c>
      <c r="B40" s="34" t="s">
        <v>121</v>
      </c>
      <c r="C40" s="87" t="s">
        <v>232</v>
      </c>
      <c r="D40" s="85">
        <f>D41</f>
        <v>138.32300000000001</v>
      </c>
      <c r="E40" s="85">
        <f>E41</f>
        <v>53.323</v>
      </c>
      <c r="F40" s="85">
        <f t="shared" si="1"/>
        <v>85</v>
      </c>
      <c r="G40" s="88"/>
      <c r="H40" s="89"/>
    </row>
    <row r="41" spans="1:8" ht="30">
      <c r="A41" s="33" t="s">
        <v>128</v>
      </c>
      <c r="B41" s="34" t="s">
        <v>121</v>
      </c>
      <c r="C41" s="87" t="s">
        <v>233</v>
      </c>
      <c r="D41" s="85">
        <f>D42</f>
        <v>138.32300000000001</v>
      </c>
      <c r="E41" s="85">
        <f>E42</f>
        <v>53.323</v>
      </c>
      <c r="F41" s="85">
        <f t="shared" si="1"/>
        <v>85</v>
      </c>
      <c r="G41" s="88"/>
      <c r="H41" s="89"/>
    </row>
    <row r="42" spans="1:8">
      <c r="A42" s="33" t="s">
        <v>130</v>
      </c>
      <c r="B42" s="34" t="s">
        <v>121</v>
      </c>
      <c r="C42" s="87" t="s">
        <v>234</v>
      </c>
      <c r="D42" s="85">
        <v>138.32300000000001</v>
      </c>
      <c r="E42" s="85">
        <v>53.323</v>
      </c>
      <c r="F42" s="85">
        <f t="shared" si="1"/>
        <v>85</v>
      </c>
      <c r="G42" s="88"/>
      <c r="H42" s="89"/>
    </row>
    <row r="43" spans="1:8">
      <c r="A43" s="33" t="s">
        <v>146</v>
      </c>
      <c r="B43" s="34" t="s">
        <v>121</v>
      </c>
      <c r="C43" s="87" t="s">
        <v>235</v>
      </c>
      <c r="D43" s="85">
        <f>D44</f>
        <v>860.48599999999999</v>
      </c>
      <c r="E43" s="85">
        <f t="shared" ref="E43" si="6">E44</f>
        <v>613.62900000000002</v>
      </c>
      <c r="F43" s="85">
        <f t="shared" si="1"/>
        <v>246.85699999999997</v>
      </c>
      <c r="G43" s="88"/>
      <c r="H43" s="89"/>
    </row>
    <row r="44" spans="1:8">
      <c r="A44" s="33" t="s">
        <v>108</v>
      </c>
      <c r="B44" s="34" t="s">
        <v>121</v>
      </c>
      <c r="C44" s="87" t="s">
        <v>236</v>
      </c>
      <c r="D44" s="85">
        <v>860.48599999999999</v>
      </c>
      <c r="E44" s="85">
        <v>613.62900000000002</v>
      </c>
      <c r="F44" s="85">
        <f t="shared" si="1"/>
        <v>246.85699999999997</v>
      </c>
      <c r="G44" s="88"/>
      <c r="H44" s="89"/>
    </row>
    <row r="45" spans="1:8">
      <c r="A45" s="33" t="s">
        <v>237</v>
      </c>
      <c r="B45" s="34" t="s">
        <v>121</v>
      </c>
      <c r="C45" s="87" t="s">
        <v>238</v>
      </c>
      <c r="D45" s="85">
        <f>D46</f>
        <v>1.9</v>
      </c>
      <c r="E45" s="85">
        <f t="shared" ref="E45" si="7">E46</f>
        <v>0</v>
      </c>
      <c r="F45" s="85">
        <f t="shared" si="1"/>
        <v>1.9</v>
      </c>
      <c r="G45" s="88"/>
      <c r="H45" s="89"/>
    </row>
    <row r="46" spans="1:8">
      <c r="A46" s="80" t="s">
        <v>133</v>
      </c>
      <c r="B46" s="34" t="s">
        <v>121</v>
      </c>
      <c r="C46" s="87" t="s">
        <v>239</v>
      </c>
      <c r="D46" s="85">
        <v>1.9</v>
      </c>
      <c r="E46" s="85">
        <v>0</v>
      </c>
      <c r="F46" s="85">
        <f t="shared" si="1"/>
        <v>1.9</v>
      </c>
      <c r="G46" s="88"/>
      <c r="H46" s="89"/>
    </row>
    <row r="47" spans="1:8" ht="75">
      <c r="A47" s="33" t="s">
        <v>240</v>
      </c>
      <c r="B47" s="34" t="s">
        <v>121</v>
      </c>
      <c r="C47" s="87" t="s">
        <v>241</v>
      </c>
      <c r="D47" s="85">
        <f>D48</f>
        <v>855</v>
      </c>
      <c r="E47" s="85">
        <f t="shared" ref="E47:E49" si="8">E48</f>
        <v>855</v>
      </c>
      <c r="F47" s="85">
        <f t="shared" si="1"/>
        <v>0</v>
      </c>
      <c r="G47" s="88"/>
      <c r="H47" s="89"/>
    </row>
    <row r="48" spans="1:8" ht="30">
      <c r="A48" s="33" t="s">
        <v>127</v>
      </c>
      <c r="B48" s="34" t="s">
        <v>121</v>
      </c>
      <c r="C48" s="87" t="s">
        <v>242</v>
      </c>
      <c r="D48" s="85">
        <f>D49</f>
        <v>855</v>
      </c>
      <c r="E48" s="85">
        <f t="shared" si="8"/>
        <v>855</v>
      </c>
      <c r="F48" s="85">
        <f t="shared" si="1"/>
        <v>0</v>
      </c>
      <c r="G48" s="88"/>
      <c r="H48" s="89"/>
    </row>
    <row r="49" spans="1:8" ht="30">
      <c r="A49" s="33" t="s">
        <v>128</v>
      </c>
      <c r="B49" s="34" t="s">
        <v>121</v>
      </c>
      <c r="C49" s="87" t="s">
        <v>243</v>
      </c>
      <c r="D49" s="85">
        <f>D50</f>
        <v>855</v>
      </c>
      <c r="E49" s="85">
        <f t="shared" si="8"/>
        <v>855</v>
      </c>
      <c r="F49" s="85">
        <f t="shared" si="1"/>
        <v>0</v>
      </c>
      <c r="G49" s="88"/>
      <c r="H49" s="89"/>
    </row>
    <row r="50" spans="1:8">
      <c r="A50" s="33" t="s">
        <v>130</v>
      </c>
      <c r="B50" s="34" t="s">
        <v>121</v>
      </c>
      <c r="C50" s="87" t="s">
        <v>244</v>
      </c>
      <c r="D50" s="85">
        <v>855</v>
      </c>
      <c r="E50" s="85">
        <v>855</v>
      </c>
      <c r="F50" s="85">
        <f t="shared" si="1"/>
        <v>0</v>
      </c>
      <c r="G50" s="88"/>
      <c r="H50" s="89"/>
    </row>
    <row r="51" spans="1:8" ht="45">
      <c r="A51" s="33" t="s">
        <v>147</v>
      </c>
      <c r="B51" s="34" t="s">
        <v>121</v>
      </c>
      <c r="C51" s="87" t="s">
        <v>245</v>
      </c>
      <c r="D51" s="85">
        <f>D52+D56</f>
        <v>113.30000000000001</v>
      </c>
      <c r="E51" s="85">
        <f t="shared" ref="E51" si="9">E52+E56</f>
        <v>83.871979999999994</v>
      </c>
      <c r="F51" s="85">
        <f t="shared" si="1"/>
        <v>29.428020000000018</v>
      </c>
      <c r="G51" s="88"/>
      <c r="H51" s="89"/>
    </row>
    <row r="52" spans="1:8" ht="75">
      <c r="A52" s="33" t="s">
        <v>122</v>
      </c>
      <c r="B52" s="34" t="s">
        <v>121</v>
      </c>
      <c r="C52" s="87" t="s">
        <v>246</v>
      </c>
      <c r="D52" s="85">
        <f>D53</f>
        <v>102.10000000000001</v>
      </c>
      <c r="E52" s="85">
        <f t="shared" ref="E52" si="10">E53</f>
        <v>73.296979999999991</v>
      </c>
      <c r="F52" s="85">
        <f t="shared" si="1"/>
        <v>28.803020000000018</v>
      </c>
      <c r="G52" s="88"/>
      <c r="H52" s="89"/>
    </row>
    <row r="53" spans="1:8" ht="30">
      <c r="A53" s="33" t="s">
        <v>123</v>
      </c>
      <c r="B53" s="34" t="s">
        <v>121</v>
      </c>
      <c r="C53" s="87" t="s">
        <v>247</v>
      </c>
      <c r="D53" s="85">
        <f>D54+D55</f>
        <v>102.10000000000001</v>
      </c>
      <c r="E53" s="85">
        <f>E54+E55</f>
        <v>73.296979999999991</v>
      </c>
      <c r="F53" s="85">
        <f t="shared" si="1"/>
        <v>28.803020000000018</v>
      </c>
      <c r="G53" s="88"/>
      <c r="H53" s="89"/>
    </row>
    <row r="54" spans="1:8" ht="30">
      <c r="A54" s="33" t="s">
        <v>124</v>
      </c>
      <c r="B54" s="34" t="s">
        <v>121</v>
      </c>
      <c r="C54" s="87" t="s">
        <v>248</v>
      </c>
      <c r="D54" s="85">
        <v>78.400000000000006</v>
      </c>
      <c r="E54" s="85">
        <v>57.801409999999997</v>
      </c>
      <c r="F54" s="85">
        <f t="shared" si="1"/>
        <v>20.598590000000009</v>
      </c>
      <c r="G54" s="88"/>
      <c r="H54" s="89"/>
    </row>
    <row r="55" spans="1:8" ht="60">
      <c r="A55" s="33" t="s">
        <v>125</v>
      </c>
      <c r="B55" s="34" t="s">
        <v>121</v>
      </c>
      <c r="C55" s="87" t="s">
        <v>249</v>
      </c>
      <c r="D55" s="85">
        <v>23.7</v>
      </c>
      <c r="E55" s="85">
        <v>15.495570000000001</v>
      </c>
      <c r="F55" s="85">
        <f t="shared" si="1"/>
        <v>8.2044299999999986</v>
      </c>
      <c r="G55" s="88"/>
      <c r="H55" s="89"/>
    </row>
    <row r="56" spans="1:8" ht="30">
      <c r="A56" s="33" t="s">
        <v>127</v>
      </c>
      <c r="B56" s="34" t="s">
        <v>121</v>
      </c>
      <c r="C56" s="87" t="s">
        <v>148</v>
      </c>
      <c r="D56" s="85">
        <f>D57</f>
        <v>11.2</v>
      </c>
      <c r="E56" s="85">
        <f>E57</f>
        <v>10.574999999999999</v>
      </c>
      <c r="F56" s="85">
        <f t="shared" si="1"/>
        <v>0.625</v>
      </c>
      <c r="G56" s="88"/>
      <c r="H56" s="89"/>
    </row>
    <row r="57" spans="1:8" ht="30">
      <c r="A57" s="33" t="s">
        <v>128</v>
      </c>
      <c r="B57" s="34" t="s">
        <v>121</v>
      </c>
      <c r="C57" s="87" t="s">
        <v>149</v>
      </c>
      <c r="D57" s="85">
        <f>D58</f>
        <v>11.2</v>
      </c>
      <c r="E57" s="85">
        <f>E58</f>
        <v>10.574999999999999</v>
      </c>
      <c r="F57" s="85">
        <f t="shared" si="1"/>
        <v>0.625</v>
      </c>
      <c r="G57" s="88"/>
      <c r="H57" s="89"/>
    </row>
    <row r="58" spans="1:8">
      <c r="A58" s="33" t="s">
        <v>130</v>
      </c>
      <c r="B58" s="34" t="s">
        <v>121</v>
      </c>
      <c r="C58" s="87" t="s">
        <v>150</v>
      </c>
      <c r="D58" s="85">
        <v>11.2</v>
      </c>
      <c r="E58" s="85">
        <v>10.574999999999999</v>
      </c>
      <c r="F58" s="85">
        <f t="shared" si="1"/>
        <v>0.625</v>
      </c>
      <c r="G58" s="88"/>
      <c r="H58" s="89"/>
    </row>
    <row r="59" spans="1:8" s="89" customFormat="1" ht="60" customHeight="1">
      <c r="A59" s="80" t="s">
        <v>304</v>
      </c>
      <c r="B59" s="86" t="s">
        <v>121</v>
      </c>
      <c r="C59" s="87" t="s">
        <v>296</v>
      </c>
      <c r="D59" s="85">
        <f>D60</f>
        <v>96.66</v>
      </c>
      <c r="E59" s="85">
        <f t="shared" ref="E59:E61" si="11">E60</f>
        <v>90</v>
      </c>
      <c r="F59" s="85">
        <f t="shared" si="1"/>
        <v>6.6599999999999966</v>
      </c>
      <c r="G59" s="88"/>
    </row>
    <row r="60" spans="1:8" s="89" customFormat="1" ht="30">
      <c r="A60" s="80" t="s">
        <v>127</v>
      </c>
      <c r="B60" s="86" t="s">
        <v>121</v>
      </c>
      <c r="C60" s="87" t="s">
        <v>297</v>
      </c>
      <c r="D60" s="85">
        <f>D61</f>
        <v>96.66</v>
      </c>
      <c r="E60" s="85">
        <f t="shared" si="11"/>
        <v>90</v>
      </c>
      <c r="F60" s="85">
        <f t="shared" si="1"/>
        <v>6.6599999999999966</v>
      </c>
      <c r="G60" s="88"/>
    </row>
    <row r="61" spans="1:8" s="89" customFormat="1" ht="30">
      <c r="A61" s="80" t="s">
        <v>128</v>
      </c>
      <c r="B61" s="86" t="s">
        <v>121</v>
      </c>
      <c r="C61" s="87" t="s">
        <v>298</v>
      </c>
      <c r="D61" s="85">
        <f>D62</f>
        <v>96.66</v>
      </c>
      <c r="E61" s="85">
        <f t="shared" si="11"/>
        <v>90</v>
      </c>
      <c r="F61" s="85">
        <f t="shared" si="1"/>
        <v>6.6599999999999966</v>
      </c>
      <c r="G61" s="88"/>
    </row>
    <row r="62" spans="1:8" s="89" customFormat="1">
      <c r="A62" s="80" t="s">
        <v>130</v>
      </c>
      <c r="B62" s="86" t="s">
        <v>121</v>
      </c>
      <c r="C62" s="87" t="s">
        <v>299</v>
      </c>
      <c r="D62" s="85">
        <v>96.66</v>
      </c>
      <c r="E62" s="85">
        <v>90</v>
      </c>
      <c r="F62" s="85">
        <f t="shared" si="1"/>
        <v>6.6599999999999966</v>
      </c>
      <c r="G62" s="88"/>
    </row>
    <row r="63" spans="1:8">
      <c r="A63" s="33" t="s">
        <v>151</v>
      </c>
      <c r="B63" s="34" t="s">
        <v>121</v>
      </c>
      <c r="C63" s="87" t="s">
        <v>254</v>
      </c>
      <c r="D63" s="85">
        <f>D64</f>
        <v>29</v>
      </c>
      <c r="E63" s="85">
        <f t="shared" ref="E63:E65" si="12">E64</f>
        <v>6.5</v>
      </c>
      <c r="F63" s="85">
        <f t="shared" si="1"/>
        <v>22.5</v>
      </c>
      <c r="G63" s="88"/>
      <c r="H63" s="89"/>
    </row>
    <row r="64" spans="1:8" ht="30">
      <c r="A64" s="33" t="s">
        <v>127</v>
      </c>
      <c r="B64" s="34" t="s">
        <v>121</v>
      </c>
      <c r="C64" s="87" t="s">
        <v>255</v>
      </c>
      <c r="D64" s="85">
        <f>D65</f>
        <v>29</v>
      </c>
      <c r="E64" s="85">
        <f t="shared" si="12"/>
        <v>6.5</v>
      </c>
      <c r="F64" s="85">
        <f t="shared" si="1"/>
        <v>22.5</v>
      </c>
      <c r="G64" s="88"/>
      <c r="H64" s="89"/>
    </row>
    <row r="65" spans="1:8" ht="30">
      <c r="A65" s="33" t="s">
        <v>128</v>
      </c>
      <c r="B65" s="34" t="s">
        <v>121</v>
      </c>
      <c r="C65" s="87" t="s">
        <v>256</v>
      </c>
      <c r="D65" s="85">
        <f>D66</f>
        <v>29</v>
      </c>
      <c r="E65" s="85">
        <f t="shared" si="12"/>
        <v>6.5</v>
      </c>
      <c r="F65" s="85">
        <f t="shared" si="1"/>
        <v>22.5</v>
      </c>
      <c r="G65" s="88"/>
      <c r="H65" s="89"/>
    </row>
    <row r="66" spans="1:8">
      <c r="A66" s="33" t="s">
        <v>130</v>
      </c>
      <c r="B66" s="34" t="s">
        <v>121</v>
      </c>
      <c r="C66" s="87" t="s">
        <v>257</v>
      </c>
      <c r="D66" s="85">
        <v>29</v>
      </c>
      <c r="E66" s="85">
        <v>6.5</v>
      </c>
      <c r="F66" s="85">
        <f t="shared" si="1"/>
        <v>22.5</v>
      </c>
      <c r="G66" s="88"/>
      <c r="H66" s="89"/>
    </row>
    <row r="67" spans="1:8" ht="60">
      <c r="A67" s="33" t="s">
        <v>305</v>
      </c>
      <c r="B67" s="34" t="s">
        <v>121</v>
      </c>
      <c r="C67" s="87" t="s">
        <v>250</v>
      </c>
      <c r="D67" s="85">
        <f>D68</f>
        <v>142.5</v>
      </c>
      <c r="E67" s="85">
        <f t="shared" ref="E67:E69" si="13">E68</f>
        <v>112.53967</v>
      </c>
      <c r="F67" s="85">
        <f t="shared" si="1"/>
        <v>29.960329999999999</v>
      </c>
      <c r="G67" s="88"/>
      <c r="H67" s="89"/>
    </row>
    <row r="68" spans="1:8" ht="30">
      <c r="A68" s="33" t="s">
        <v>127</v>
      </c>
      <c r="B68" s="34" t="s">
        <v>121</v>
      </c>
      <c r="C68" s="87" t="s">
        <v>251</v>
      </c>
      <c r="D68" s="85">
        <f>D69</f>
        <v>142.5</v>
      </c>
      <c r="E68" s="85">
        <f t="shared" si="13"/>
        <v>112.53967</v>
      </c>
      <c r="F68" s="85">
        <f t="shared" si="1"/>
        <v>29.960329999999999</v>
      </c>
      <c r="G68" s="88"/>
      <c r="H68" s="89"/>
    </row>
    <row r="69" spans="1:8" ht="30">
      <c r="A69" s="33" t="s">
        <v>128</v>
      </c>
      <c r="B69" s="34" t="s">
        <v>121</v>
      </c>
      <c r="C69" s="87" t="s">
        <v>252</v>
      </c>
      <c r="D69" s="85">
        <f>D70</f>
        <v>142.5</v>
      </c>
      <c r="E69" s="85">
        <f t="shared" si="13"/>
        <v>112.53967</v>
      </c>
      <c r="F69" s="85">
        <f t="shared" si="1"/>
        <v>29.960329999999999</v>
      </c>
      <c r="G69" s="88"/>
      <c r="H69" s="89"/>
    </row>
    <row r="70" spans="1:8">
      <c r="A70" s="33" t="s">
        <v>130</v>
      </c>
      <c r="B70" s="34" t="s">
        <v>121</v>
      </c>
      <c r="C70" s="87" t="s">
        <v>253</v>
      </c>
      <c r="D70" s="85">
        <v>142.5</v>
      </c>
      <c r="E70" s="85">
        <v>112.53967</v>
      </c>
      <c r="F70" s="85">
        <f t="shared" si="1"/>
        <v>29.960329999999999</v>
      </c>
      <c r="G70" s="88"/>
      <c r="H70" s="89"/>
    </row>
    <row r="71" spans="1:8" ht="30">
      <c r="A71" s="33" t="s">
        <v>152</v>
      </c>
      <c r="B71" s="34" t="s">
        <v>121</v>
      </c>
      <c r="C71" s="87" t="s">
        <v>258</v>
      </c>
      <c r="D71" s="85">
        <f>D72</f>
        <v>830</v>
      </c>
      <c r="E71" s="85">
        <f t="shared" ref="E71:E73" si="14">E72</f>
        <v>689.85961999999995</v>
      </c>
      <c r="F71" s="85">
        <f t="shared" si="1"/>
        <v>140.14038000000005</v>
      </c>
      <c r="G71" s="88"/>
      <c r="H71" s="89"/>
    </row>
    <row r="72" spans="1:8" ht="30">
      <c r="A72" s="33" t="s">
        <v>127</v>
      </c>
      <c r="B72" s="34" t="s">
        <v>121</v>
      </c>
      <c r="C72" s="87" t="s">
        <v>259</v>
      </c>
      <c r="D72" s="85">
        <f>D73</f>
        <v>830</v>
      </c>
      <c r="E72" s="85">
        <f t="shared" si="14"/>
        <v>689.85961999999995</v>
      </c>
      <c r="F72" s="85">
        <f t="shared" si="1"/>
        <v>140.14038000000005</v>
      </c>
      <c r="G72" s="88"/>
      <c r="H72" s="89"/>
    </row>
    <row r="73" spans="1:8" ht="30">
      <c r="A73" s="33" t="s">
        <v>128</v>
      </c>
      <c r="B73" s="34" t="s">
        <v>121</v>
      </c>
      <c r="C73" s="87" t="s">
        <v>260</v>
      </c>
      <c r="D73" s="85">
        <f>D74</f>
        <v>830</v>
      </c>
      <c r="E73" s="85">
        <f t="shared" si="14"/>
        <v>689.85961999999995</v>
      </c>
      <c r="F73" s="85">
        <f t="shared" si="1"/>
        <v>140.14038000000005</v>
      </c>
      <c r="G73" s="88"/>
      <c r="H73" s="89"/>
    </row>
    <row r="74" spans="1:8">
      <c r="A74" s="33" t="s">
        <v>130</v>
      </c>
      <c r="B74" s="34" t="s">
        <v>121</v>
      </c>
      <c r="C74" s="87" t="s">
        <v>261</v>
      </c>
      <c r="D74" s="85">
        <v>830</v>
      </c>
      <c r="E74" s="85">
        <v>689.85961999999995</v>
      </c>
      <c r="F74" s="85">
        <f t="shared" si="1"/>
        <v>140.14038000000005</v>
      </c>
      <c r="G74" s="88"/>
      <c r="H74" s="89"/>
    </row>
    <row r="75" spans="1:8">
      <c r="A75" s="33" t="s">
        <v>154</v>
      </c>
      <c r="B75" s="34" t="s">
        <v>121</v>
      </c>
      <c r="C75" s="87" t="s">
        <v>262</v>
      </c>
      <c r="D75" s="85">
        <f>D76</f>
        <v>429.74</v>
      </c>
      <c r="E75" s="85">
        <f t="shared" ref="E75:E81" si="15">E76</f>
        <v>222.62947</v>
      </c>
      <c r="F75" s="85">
        <f t="shared" si="1"/>
        <v>207.11053000000001</v>
      </c>
      <c r="G75" s="88"/>
      <c r="H75" s="89"/>
    </row>
    <row r="76" spans="1:8" ht="30">
      <c r="A76" s="33" t="s">
        <v>127</v>
      </c>
      <c r="B76" s="34" t="s">
        <v>121</v>
      </c>
      <c r="C76" s="87" t="s">
        <v>263</v>
      </c>
      <c r="D76" s="85">
        <f>D77</f>
        <v>429.74</v>
      </c>
      <c r="E76" s="85">
        <f t="shared" si="15"/>
        <v>222.62947</v>
      </c>
      <c r="F76" s="85">
        <f t="shared" si="1"/>
        <v>207.11053000000001</v>
      </c>
      <c r="G76" s="88"/>
      <c r="H76" s="89"/>
    </row>
    <row r="77" spans="1:8" ht="30">
      <c r="A77" s="33" t="s">
        <v>128</v>
      </c>
      <c r="B77" s="34" t="s">
        <v>121</v>
      </c>
      <c r="C77" s="87" t="s">
        <v>264</v>
      </c>
      <c r="D77" s="85">
        <f>D78</f>
        <v>429.74</v>
      </c>
      <c r="E77" s="85">
        <f t="shared" si="15"/>
        <v>222.62947</v>
      </c>
      <c r="F77" s="85">
        <f t="shared" si="1"/>
        <v>207.11053000000001</v>
      </c>
      <c r="G77" s="88"/>
      <c r="H77" s="89"/>
    </row>
    <row r="78" spans="1:8">
      <c r="A78" s="33" t="s">
        <v>131</v>
      </c>
      <c r="B78" s="34" t="s">
        <v>121</v>
      </c>
      <c r="C78" s="87" t="s">
        <v>265</v>
      </c>
      <c r="D78" s="85">
        <v>429.74</v>
      </c>
      <c r="E78" s="85">
        <v>222.62947</v>
      </c>
      <c r="F78" s="85">
        <f t="shared" si="1"/>
        <v>207.11053000000001</v>
      </c>
      <c r="G78" s="88"/>
      <c r="H78" s="89"/>
    </row>
    <row r="79" spans="1:8" s="89" customFormat="1" ht="30">
      <c r="A79" s="80" t="s">
        <v>266</v>
      </c>
      <c r="B79" s="86" t="s">
        <v>121</v>
      </c>
      <c r="C79" s="87" t="s">
        <v>300</v>
      </c>
      <c r="D79" s="85">
        <f>D80</f>
        <v>1.355</v>
      </c>
      <c r="E79" s="85">
        <f t="shared" si="15"/>
        <v>1.355</v>
      </c>
      <c r="F79" s="85">
        <f t="shared" ref="F79:F103" si="16">D79-E79</f>
        <v>0</v>
      </c>
      <c r="G79" s="88"/>
    </row>
    <row r="80" spans="1:8" s="89" customFormat="1" ht="30">
      <c r="A80" s="80" t="s">
        <v>127</v>
      </c>
      <c r="B80" s="86" t="s">
        <v>121</v>
      </c>
      <c r="C80" s="87" t="s">
        <v>301</v>
      </c>
      <c r="D80" s="85">
        <f>D81</f>
        <v>1.355</v>
      </c>
      <c r="E80" s="85">
        <f t="shared" si="15"/>
        <v>1.355</v>
      </c>
      <c r="F80" s="85">
        <f t="shared" si="16"/>
        <v>0</v>
      </c>
      <c r="G80" s="88"/>
    </row>
    <row r="81" spans="1:8" s="89" customFormat="1" ht="30">
      <c r="A81" s="80" t="s">
        <v>128</v>
      </c>
      <c r="B81" s="86" t="s">
        <v>121</v>
      </c>
      <c r="C81" s="87" t="s">
        <v>302</v>
      </c>
      <c r="D81" s="85">
        <f>D82</f>
        <v>1.355</v>
      </c>
      <c r="E81" s="85">
        <f t="shared" si="15"/>
        <v>1.355</v>
      </c>
      <c r="F81" s="85">
        <f t="shared" si="16"/>
        <v>0</v>
      </c>
      <c r="G81" s="88"/>
    </row>
    <row r="82" spans="1:8" s="89" customFormat="1">
      <c r="A82" s="80" t="s">
        <v>131</v>
      </c>
      <c r="B82" s="86" t="s">
        <v>121</v>
      </c>
      <c r="C82" s="87" t="s">
        <v>303</v>
      </c>
      <c r="D82" s="85">
        <v>1.355</v>
      </c>
      <c r="E82" s="85">
        <v>1.355</v>
      </c>
      <c r="F82" s="85">
        <f t="shared" si="16"/>
        <v>0</v>
      </c>
      <c r="G82" s="88"/>
    </row>
    <row r="83" spans="1:8" ht="30">
      <c r="A83" s="33" t="s">
        <v>266</v>
      </c>
      <c r="B83" s="34" t="s">
        <v>121</v>
      </c>
      <c r="C83" s="87" t="s">
        <v>267</v>
      </c>
      <c r="D83" s="85">
        <f>D84+D88</f>
        <v>169.67599999999999</v>
      </c>
      <c r="E83" s="85">
        <f t="shared" ref="E83" si="17">E84+E88</f>
        <v>102.90108000000001</v>
      </c>
      <c r="F83" s="85">
        <f t="shared" si="16"/>
        <v>66.77491999999998</v>
      </c>
      <c r="G83" s="88"/>
      <c r="H83" s="89"/>
    </row>
    <row r="84" spans="1:8" ht="30">
      <c r="A84" s="33" t="s">
        <v>127</v>
      </c>
      <c r="B84" s="34" t="s">
        <v>121</v>
      </c>
      <c r="C84" s="87" t="s">
        <v>268</v>
      </c>
      <c r="D84" s="85">
        <f>D85</f>
        <v>139.67599999999999</v>
      </c>
      <c r="E84" s="85">
        <f t="shared" ref="E84" si="18">E85</f>
        <v>89.126080000000002</v>
      </c>
      <c r="F84" s="85">
        <f t="shared" si="16"/>
        <v>50.549919999999986</v>
      </c>
      <c r="G84" s="88"/>
      <c r="H84" s="89"/>
    </row>
    <row r="85" spans="1:8" ht="30">
      <c r="A85" s="33" t="s">
        <v>128</v>
      </c>
      <c r="B85" s="34" t="s">
        <v>121</v>
      </c>
      <c r="C85" s="87" t="s">
        <v>269</v>
      </c>
      <c r="D85" s="85">
        <f>D86+D87</f>
        <v>139.67599999999999</v>
      </c>
      <c r="E85" s="85">
        <f>E86+E87</f>
        <v>89.126080000000002</v>
      </c>
      <c r="F85" s="85">
        <f t="shared" si="16"/>
        <v>50.549919999999986</v>
      </c>
      <c r="G85" s="88"/>
      <c r="H85" s="89"/>
    </row>
    <row r="86" spans="1:8">
      <c r="A86" s="33" t="s">
        <v>130</v>
      </c>
      <c r="B86" s="34" t="s">
        <v>121</v>
      </c>
      <c r="C86" s="87" t="s">
        <v>270</v>
      </c>
      <c r="D86" s="85">
        <v>55.676000000000002</v>
      </c>
      <c r="E86" s="85">
        <v>39.923999999999999</v>
      </c>
      <c r="F86" s="85">
        <f t="shared" si="16"/>
        <v>15.752000000000002</v>
      </c>
      <c r="G86" s="88"/>
      <c r="H86" s="89"/>
    </row>
    <row r="87" spans="1:8">
      <c r="A87" s="33" t="s">
        <v>131</v>
      </c>
      <c r="B87" s="34" t="s">
        <v>121</v>
      </c>
      <c r="C87" s="87" t="s">
        <v>271</v>
      </c>
      <c r="D87" s="85">
        <v>84</v>
      </c>
      <c r="E87" s="85">
        <v>49.202080000000002</v>
      </c>
      <c r="F87" s="85">
        <f t="shared" si="16"/>
        <v>34.797919999999998</v>
      </c>
      <c r="G87" s="88"/>
      <c r="H87" s="89"/>
    </row>
    <row r="88" spans="1:8">
      <c r="A88" s="33" t="s">
        <v>132</v>
      </c>
      <c r="B88" s="34" t="s">
        <v>121</v>
      </c>
      <c r="C88" s="87" t="s">
        <v>272</v>
      </c>
      <c r="D88" s="85">
        <f>D89</f>
        <v>30</v>
      </c>
      <c r="E88" s="85">
        <f t="shared" ref="E88" si="19">E89</f>
        <v>13.775</v>
      </c>
      <c r="F88" s="85">
        <f t="shared" si="16"/>
        <v>16.225000000000001</v>
      </c>
      <c r="G88" s="88"/>
      <c r="H88" s="89"/>
    </row>
    <row r="89" spans="1:8">
      <c r="A89" s="33" t="s">
        <v>274</v>
      </c>
      <c r="B89" s="34" t="s">
        <v>121</v>
      </c>
      <c r="C89" s="87" t="s">
        <v>273</v>
      </c>
      <c r="D89" s="85">
        <v>30</v>
      </c>
      <c r="E89" s="85">
        <v>13.775</v>
      </c>
      <c r="F89" s="85">
        <f t="shared" si="16"/>
        <v>16.225000000000001</v>
      </c>
      <c r="G89" s="88"/>
      <c r="H89" s="89"/>
    </row>
    <row r="90" spans="1:8" ht="30">
      <c r="A90" s="33" t="s">
        <v>153</v>
      </c>
      <c r="B90" s="34" t="s">
        <v>121</v>
      </c>
      <c r="C90" s="87" t="s">
        <v>275</v>
      </c>
      <c r="D90" s="85">
        <f>D91</f>
        <v>77.512129999999999</v>
      </c>
      <c r="E90" s="85">
        <f t="shared" ref="E90:E92" si="20">E91</f>
        <v>75.119389999999996</v>
      </c>
      <c r="F90" s="85">
        <f t="shared" si="16"/>
        <v>2.3927400000000034</v>
      </c>
      <c r="G90" s="88"/>
      <c r="H90" s="89"/>
    </row>
    <row r="91" spans="1:8" ht="30">
      <c r="A91" s="33" t="s">
        <v>127</v>
      </c>
      <c r="B91" s="34" t="s">
        <v>121</v>
      </c>
      <c r="C91" s="87" t="s">
        <v>276</v>
      </c>
      <c r="D91" s="85">
        <f>D92</f>
        <v>77.512129999999999</v>
      </c>
      <c r="E91" s="85">
        <f t="shared" si="20"/>
        <v>75.119389999999996</v>
      </c>
      <c r="F91" s="85">
        <f t="shared" si="16"/>
        <v>2.3927400000000034</v>
      </c>
      <c r="G91" s="88"/>
      <c r="H91" s="89"/>
    </row>
    <row r="92" spans="1:8" ht="30">
      <c r="A92" s="33" t="s">
        <v>128</v>
      </c>
      <c r="B92" s="34" t="s">
        <v>121</v>
      </c>
      <c r="C92" s="87" t="s">
        <v>277</v>
      </c>
      <c r="D92" s="85">
        <f>D93</f>
        <v>77.512129999999999</v>
      </c>
      <c r="E92" s="85">
        <f t="shared" si="20"/>
        <v>75.119389999999996</v>
      </c>
      <c r="F92" s="85">
        <f t="shared" si="16"/>
        <v>2.3927400000000034</v>
      </c>
      <c r="G92" s="88"/>
      <c r="H92" s="89"/>
    </row>
    <row r="93" spans="1:8">
      <c r="A93" s="33" t="s">
        <v>130</v>
      </c>
      <c r="B93" s="34" t="s">
        <v>121</v>
      </c>
      <c r="C93" s="87" t="s">
        <v>278</v>
      </c>
      <c r="D93" s="85">
        <v>77.512129999999999</v>
      </c>
      <c r="E93" s="85">
        <v>75.119389999999996</v>
      </c>
      <c r="F93" s="85">
        <f t="shared" si="16"/>
        <v>2.3927400000000034</v>
      </c>
      <c r="G93" s="88"/>
      <c r="H93" s="89"/>
    </row>
    <row r="94" spans="1:8" ht="30">
      <c r="A94" s="33" t="s">
        <v>280</v>
      </c>
      <c r="B94" s="34" t="s">
        <v>121</v>
      </c>
      <c r="C94" s="87" t="s">
        <v>279</v>
      </c>
      <c r="D94" s="85">
        <f t="shared" ref="D94:E95" si="21">D95</f>
        <v>2063.3000000000002</v>
      </c>
      <c r="E94" s="85">
        <f t="shared" si="21"/>
        <v>1413</v>
      </c>
      <c r="F94" s="85">
        <f t="shared" si="16"/>
        <v>650.30000000000018</v>
      </c>
      <c r="G94" s="88"/>
      <c r="H94" s="89"/>
    </row>
    <row r="95" spans="1:8">
      <c r="A95" s="33" t="s">
        <v>146</v>
      </c>
      <c r="B95" s="34" t="s">
        <v>121</v>
      </c>
      <c r="C95" s="87" t="s">
        <v>281</v>
      </c>
      <c r="D95" s="85">
        <f t="shared" si="21"/>
        <v>2063.3000000000002</v>
      </c>
      <c r="E95" s="85">
        <f t="shared" si="21"/>
        <v>1413</v>
      </c>
      <c r="F95" s="85">
        <f t="shared" si="16"/>
        <v>650.30000000000018</v>
      </c>
      <c r="G95" s="88"/>
      <c r="H95" s="89"/>
    </row>
    <row r="96" spans="1:8">
      <c r="A96" s="33" t="s">
        <v>108</v>
      </c>
      <c r="B96" s="34" t="s">
        <v>121</v>
      </c>
      <c r="C96" s="87" t="s">
        <v>282</v>
      </c>
      <c r="D96" s="85">
        <v>2063.3000000000002</v>
      </c>
      <c r="E96" s="85">
        <v>1413</v>
      </c>
      <c r="F96" s="85">
        <f t="shared" si="16"/>
        <v>650.30000000000018</v>
      </c>
      <c r="G96" s="88"/>
      <c r="H96" s="89"/>
    </row>
    <row r="97" spans="1:8">
      <c r="A97" s="33" t="s">
        <v>283</v>
      </c>
      <c r="B97" s="34" t="s">
        <v>121</v>
      </c>
      <c r="C97" s="87" t="s">
        <v>284</v>
      </c>
      <c r="D97" s="85">
        <f>D98</f>
        <v>90.807959999999994</v>
      </c>
      <c r="E97" s="85">
        <f t="shared" ref="E97:E98" si="22">E98</f>
        <v>68.105969999999999</v>
      </c>
      <c r="F97" s="85">
        <f t="shared" si="16"/>
        <v>22.701989999999995</v>
      </c>
      <c r="G97" s="88"/>
      <c r="H97" s="89"/>
    </row>
    <row r="98" spans="1:8" ht="30">
      <c r="A98" s="33" t="s">
        <v>155</v>
      </c>
      <c r="B98" s="34" t="s">
        <v>121</v>
      </c>
      <c r="C98" s="87" t="s">
        <v>285</v>
      </c>
      <c r="D98" s="85">
        <f>D99</f>
        <v>90.807959999999994</v>
      </c>
      <c r="E98" s="85">
        <f t="shared" si="22"/>
        <v>68.105969999999999</v>
      </c>
      <c r="F98" s="85">
        <f t="shared" si="16"/>
        <v>22.701989999999995</v>
      </c>
      <c r="G98" s="88"/>
      <c r="H98" s="89"/>
    </row>
    <row r="99" spans="1:8">
      <c r="A99" s="33" t="s">
        <v>156</v>
      </c>
      <c r="B99" s="34" t="s">
        <v>121</v>
      </c>
      <c r="C99" s="87" t="s">
        <v>286</v>
      </c>
      <c r="D99" s="85">
        <f>D100</f>
        <v>90.807959999999994</v>
      </c>
      <c r="E99" s="85">
        <f>E100</f>
        <v>68.105969999999999</v>
      </c>
      <c r="F99" s="85">
        <f t="shared" si="16"/>
        <v>22.701989999999995</v>
      </c>
      <c r="G99" s="88"/>
      <c r="H99" s="89"/>
    </row>
    <row r="100" spans="1:8">
      <c r="A100" s="33" t="s">
        <v>156</v>
      </c>
      <c r="B100" s="34" t="s">
        <v>121</v>
      </c>
      <c r="C100" s="87" t="s">
        <v>287</v>
      </c>
      <c r="D100" s="85">
        <v>90.807959999999994</v>
      </c>
      <c r="E100" s="85">
        <v>68.105969999999999</v>
      </c>
      <c r="F100" s="85">
        <f t="shared" si="16"/>
        <v>22.701989999999995</v>
      </c>
      <c r="G100" s="88"/>
      <c r="H100" s="89"/>
    </row>
    <row r="101" spans="1:8">
      <c r="A101" s="33" t="s">
        <v>288</v>
      </c>
      <c r="B101" s="34" t="s">
        <v>121</v>
      </c>
      <c r="C101" s="87" t="s">
        <v>289</v>
      </c>
      <c r="D101" s="85">
        <f>D102</f>
        <v>0.5</v>
      </c>
      <c r="E101" s="85">
        <f t="shared" ref="E101:E102" si="23">E102</f>
        <v>0</v>
      </c>
      <c r="F101" s="85">
        <f t="shared" si="16"/>
        <v>0.5</v>
      </c>
      <c r="G101" s="88"/>
      <c r="H101" s="89"/>
    </row>
    <row r="102" spans="1:8" ht="30">
      <c r="A102" s="33" t="s">
        <v>157</v>
      </c>
      <c r="B102" s="34" t="s">
        <v>121</v>
      </c>
      <c r="C102" s="87" t="s">
        <v>290</v>
      </c>
      <c r="D102" s="85">
        <f>D103</f>
        <v>0.5</v>
      </c>
      <c r="E102" s="85">
        <f t="shared" si="23"/>
        <v>0</v>
      </c>
      <c r="F102" s="85">
        <f t="shared" si="16"/>
        <v>0.5</v>
      </c>
      <c r="G102" s="88"/>
      <c r="H102" s="89"/>
    </row>
    <row r="103" spans="1:8" ht="15.75" thickBot="1">
      <c r="A103" s="33" t="s">
        <v>158</v>
      </c>
      <c r="B103" s="34" t="s">
        <v>121</v>
      </c>
      <c r="C103" s="87" t="s">
        <v>291</v>
      </c>
      <c r="D103" s="85">
        <v>0.5</v>
      </c>
      <c r="E103" s="85">
        <v>0</v>
      </c>
      <c r="F103" s="85">
        <f t="shared" si="16"/>
        <v>0.5</v>
      </c>
      <c r="G103" s="88"/>
      <c r="H103" s="89"/>
    </row>
    <row r="104" spans="1:8" ht="24" customHeight="1" thickBot="1">
      <c r="A104" s="35" t="s">
        <v>159</v>
      </c>
      <c r="B104" s="36" t="s">
        <v>160</v>
      </c>
      <c r="C104" s="105" t="s">
        <v>11</v>
      </c>
      <c r="D104" s="93">
        <f>Доходы!D12-Расходы!D12</f>
        <v>-458.37199999999939</v>
      </c>
      <c r="E104" s="93">
        <f>Доходы!E12-Расходы!E12</f>
        <v>-194.30788999999913</v>
      </c>
      <c r="F104" s="94"/>
      <c r="G104" s="106"/>
      <c r="H104" s="89"/>
    </row>
    <row r="105" spans="1:8" ht="15" customHeight="1">
      <c r="A105" s="7"/>
      <c r="B105" s="8"/>
      <c r="C105" s="107"/>
      <c r="D105" s="107"/>
      <c r="E105" s="107"/>
      <c r="F105" s="107"/>
      <c r="G105" s="108"/>
      <c r="H105" s="89"/>
    </row>
    <row r="106" spans="1:8">
      <c r="C106" s="89"/>
      <c r="D106" s="89"/>
      <c r="E106" s="89"/>
      <c r="F106" s="89"/>
      <c r="G106" s="89"/>
      <c r="H106" s="89"/>
    </row>
    <row r="107" spans="1:8" s="9" customFormat="1" ht="16.5">
      <c r="A107" s="111" t="s">
        <v>292</v>
      </c>
      <c r="B107" s="111"/>
      <c r="C107" s="109"/>
      <c r="D107" s="109"/>
      <c r="E107" s="109"/>
      <c r="F107" s="109"/>
      <c r="G107" s="109"/>
      <c r="H107" s="109"/>
    </row>
    <row r="108" spans="1:8" s="9" customFormat="1" ht="16.5">
      <c r="A108" s="111" t="s">
        <v>293</v>
      </c>
      <c r="B108" s="111"/>
      <c r="C108" s="109"/>
      <c r="D108" s="109"/>
      <c r="E108" s="109"/>
      <c r="F108" s="109"/>
      <c r="G108" s="109"/>
      <c r="H108" s="109"/>
    </row>
    <row r="109" spans="1:8" s="9" customFormat="1" ht="16.5">
      <c r="A109" s="111" t="s">
        <v>294</v>
      </c>
      <c r="B109" s="111"/>
      <c r="C109"/>
      <c r="E109" s="81" t="s">
        <v>295</v>
      </c>
    </row>
  </sheetData>
  <mergeCells count="14">
    <mergeCell ref="A107:B107"/>
    <mergeCell ref="A108:B108"/>
    <mergeCell ref="A109:B109"/>
    <mergeCell ref="F8:F10"/>
    <mergeCell ref="E1:G1"/>
    <mergeCell ref="E2:G2"/>
    <mergeCell ref="E4:H4"/>
    <mergeCell ref="E5:G5"/>
    <mergeCell ref="A6:E6"/>
    <mergeCell ref="A8:A10"/>
    <mergeCell ref="B8:B10"/>
    <mergeCell ref="C8:C10"/>
    <mergeCell ref="D8:D10"/>
    <mergeCell ref="E8:E10"/>
  </mergeCells>
  <pageMargins left="0.39374999999999999" right="0.39374999999999999" top="0.39374999999999999" bottom="0.39374999999999999" header="0" footer="0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3"/>
  <sheetViews>
    <sheetView tabSelected="1" zoomScaleSheetLayoutView="100" workbookViewId="0">
      <selection activeCell="J10" sqref="J10"/>
    </sheetView>
  </sheetViews>
  <sheetFormatPr defaultColWidth="8.85546875" defaultRowHeight="15"/>
  <cols>
    <col min="1" max="1" width="55.7109375" style="9" customWidth="1"/>
    <col min="2" max="2" width="12.85546875" style="9" customWidth="1"/>
    <col min="3" max="3" width="26.5703125" style="9" customWidth="1"/>
    <col min="4" max="4" width="15.42578125" style="9" customWidth="1"/>
    <col min="5" max="6" width="16" style="9" customWidth="1"/>
    <col min="7" max="7" width="8.85546875" style="9" customWidth="1"/>
    <col min="8" max="16384" width="8.85546875" style="9"/>
  </cols>
  <sheetData>
    <row r="1" spans="1:9">
      <c r="A1" s="9">
        <v>3</v>
      </c>
      <c r="E1" s="110" t="s">
        <v>208</v>
      </c>
      <c r="F1" s="110"/>
      <c r="G1" s="110"/>
      <c r="H1" s="47"/>
    </row>
    <row r="2" spans="1:9">
      <c r="E2" s="110" t="s">
        <v>201</v>
      </c>
      <c r="F2" s="110"/>
      <c r="G2" s="110"/>
      <c r="H2" s="47"/>
    </row>
    <row r="3" spans="1:9">
      <c r="E3" s="27" t="s">
        <v>209</v>
      </c>
      <c r="F3" s="27"/>
      <c r="G3" s="27"/>
      <c r="H3" s="27"/>
    </row>
    <row r="4" spans="1:9">
      <c r="E4" s="110" t="s">
        <v>202</v>
      </c>
      <c r="F4" s="110"/>
      <c r="G4" s="110"/>
      <c r="H4" s="110"/>
    </row>
    <row r="5" spans="1:9">
      <c r="E5" s="124" t="s">
        <v>306</v>
      </c>
      <c r="F5" s="124"/>
      <c r="G5" s="124"/>
      <c r="H5" s="47"/>
    </row>
    <row r="6" spans="1:9" ht="14.1" customHeight="1">
      <c r="A6" s="118" t="s">
        <v>207</v>
      </c>
      <c r="B6" s="119"/>
      <c r="C6" s="119"/>
      <c r="D6" s="119"/>
      <c r="E6" s="119"/>
      <c r="F6" s="119"/>
      <c r="G6" s="10"/>
    </row>
    <row r="7" spans="1:9" ht="12" customHeight="1">
      <c r="A7" s="48"/>
      <c r="B7" s="49"/>
      <c r="C7" s="50"/>
      <c r="D7" s="51"/>
      <c r="E7" s="52"/>
      <c r="F7" s="53" t="s">
        <v>204</v>
      </c>
      <c r="G7" s="10"/>
    </row>
    <row r="8" spans="1:9" ht="13.5" customHeight="1">
      <c r="A8" s="116" t="s">
        <v>0</v>
      </c>
      <c r="B8" s="116" t="s">
        <v>1</v>
      </c>
      <c r="C8" s="116" t="s">
        <v>161</v>
      </c>
      <c r="D8" s="116" t="s">
        <v>3</v>
      </c>
      <c r="E8" s="116" t="s">
        <v>4</v>
      </c>
      <c r="F8" s="116" t="s">
        <v>5</v>
      </c>
      <c r="G8" s="10"/>
    </row>
    <row r="9" spans="1:9" ht="12" customHeight="1">
      <c r="A9" s="117"/>
      <c r="B9" s="117"/>
      <c r="C9" s="117"/>
      <c r="D9" s="117"/>
      <c r="E9" s="117"/>
      <c r="F9" s="117"/>
      <c r="G9" s="10"/>
    </row>
    <row r="10" spans="1:9" ht="12" customHeight="1">
      <c r="A10" s="117"/>
      <c r="B10" s="117"/>
      <c r="C10" s="117"/>
      <c r="D10" s="117"/>
      <c r="E10" s="117"/>
      <c r="F10" s="117"/>
      <c r="G10" s="10"/>
    </row>
    <row r="11" spans="1:9" ht="11.25" customHeight="1">
      <c r="A11" s="117"/>
      <c r="B11" s="117"/>
      <c r="C11" s="117"/>
      <c r="D11" s="117"/>
      <c r="E11" s="117"/>
      <c r="F11" s="117"/>
      <c r="G11" s="10"/>
    </row>
    <row r="12" spans="1:9" ht="10.5" customHeight="1">
      <c r="A12" s="117"/>
      <c r="B12" s="117"/>
      <c r="C12" s="117"/>
      <c r="D12" s="117"/>
      <c r="E12" s="117"/>
      <c r="F12" s="117"/>
      <c r="G12" s="10"/>
    </row>
    <row r="13" spans="1:9" ht="12" customHeight="1">
      <c r="A13" s="12">
        <v>1</v>
      </c>
      <c r="B13" s="13">
        <v>2</v>
      </c>
      <c r="C13" s="29">
        <v>3</v>
      </c>
      <c r="D13" s="30" t="s">
        <v>6</v>
      </c>
      <c r="E13" s="30" t="s">
        <v>7</v>
      </c>
      <c r="F13" s="30" t="s">
        <v>8</v>
      </c>
      <c r="G13" s="10"/>
    </row>
    <row r="14" spans="1:9" ht="18" customHeight="1">
      <c r="A14" s="35" t="s">
        <v>162</v>
      </c>
      <c r="B14" s="54">
        <v>500</v>
      </c>
      <c r="C14" s="55" t="s">
        <v>11</v>
      </c>
      <c r="D14" s="28">
        <f>D26</f>
        <v>458.37199999999939</v>
      </c>
      <c r="E14" s="28">
        <f>E26</f>
        <v>194.30343999999968</v>
      </c>
      <c r="F14" s="46">
        <f>F26</f>
        <v>264.06855999999971</v>
      </c>
      <c r="G14" s="10"/>
      <c r="H14" s="10"/>
      <c r="I14" s="10"/>
    </row>
    <row r="15" spans="1:9" ht="12" customHeight="1">
      <c r="A15" s="56" t="s">
        <v>12</v>
      </c>
      <c r="B15" s="57"/>
      <c r="C15" s="58"/>
      <c r="D15" s="75">
        <v>0</v>
      </c>
      <c r="E15" s="75">
        <v>0</v>
      </c>
      <c r="F15" s="76">
        <v>0</v>
      </c>
      <c r="G15" s="10"/>
      <c r="H15" s="10"/>
      <c r="I15" s="10"/>
    </row>
    <row r="16" spans="1:9" ht="18" customHeight="1">
      <c r="A16" s="59" t="s">
        <v>163</v>
      </c>
      <c r="B16" s="57">
        <v>520</v>
      </c>
      <c r="C16" s="58" t="s">
        <v>11</v>
      </c>
      <c r="D16" s="77"/>
      <c r="E16" s="77"/>
      <c r="F16" s="78"/>
      <c r="G16" s="10"/>
      <c r="H16" s="10"/>
      <c r="I16" s="10"/>
    </row>
    <row r="17" spans="1:9" ht="12" customHeight="1">
      <c r="A17" s="60" t="s">
        <v>164</v>
      </c>
      <c r="B17" s="57"/>
      <c r="C17" s="58"/>
      <c r="D17" s="75">
        <v>0</v>
      </c>
      <c r="E17" s="75">
        <v>0</v>
      </c>
      <c r="F17" s="76">
        <v>0</v>
      </c>
      <c r="G17" s="10"/>
      <c r="H17" s="10"/>
      <c r="I17" s="10"/>
    </row>
    <row r="18" spans="1:9" ht="30">
      <c r="A18" s="33" t="s">
        <v>165</v>
      </c>
      <c r="B18" s="57">
        <v>520</v>
      </c>
      <c r="C18" s="58" t="s">
        <v>166</v>
      </c>
      <c r="D18" s="77"/>
      <c r="E18" s="77"/>
      <c r="F18" s="78"/>
      <c r="G18" s="10"/>
      <c r="H18" s="10"/>
      <c r="I18" s="10"/>
    </row>
    <row r="19" spans="1:9" ht="28.9" customHeight="1">
      <c r="A19" s="33" t="s">
        <v>167</v>
      </c>
      <c r="B19" s="57">
        <v>520</v>
      </c>
      <c r="C19" s="58" t="s">
        <v>168</v>
      </c>
      <c r="D19" s="77"/>
      <c r="E19" s="77"/>
      <c r="F19" s="78"/>
      <c r="G19" s="10"/>
      <c r="H19" s="10"/>
      <c r="I19" s="10"/>
    </row>
    <row r="20" spans="1:9" ht="45">
      <c r="A20" s="33" t="s">
        <v>169</v>
      </c>
      <c r="B20" s="57">
        <v>520</v>
      </c>
      <c r="C20" s="58" t="s">
        <v>170</v>
      </c>
      <c r="D20" s="95">
        <v>300</v>
      </c>
      <c r="E20" s="95"/>
      <c r="F20" s="96">
        <v>300</v>
      </c>
      <c r="G20" s="10"/>
      <c r="H20" s="10"/>
      <c r="I20" s="10"/>
    </row>
    <row r="21" spans="1:9" ht="45">
      <c r="A21" s="33" t="s">
        <v>171</v>
      </c>
      <c r="B21" s="57">
        <v>520</v>
      </c>
      <c r="C21" s="58" t="s">
        <v>172</v>
      </c>
      <c r="D21" s="95">
        <v>300</v>
      </c>
      <c r="E21" s="95"/>
      <c r="F21" s="96">
        <v>300</v>
      </c>
      <c r="G21" s="10"/>
      <c r="H21" s="10"/>
      <c r="I21" s="10"/>
    </row>
    <row r="22" spans="1:9" ht="45">
      <c r="A22" s="33" t="s">
        <v>173</v>
      </c>
      <c r="B22" s="57">
        <v>520</v>
      </c>
      <c r="C22" s="58" t="s">
        <v>174</v>
      </c>
      <c r="D22" s="95">
        <v>-300</v>
      </c>
      <c r="E22" s="95"/>
      <c r="F22" s="96">
        <v>-300</v>
      </c>
      <c r="G22" s="10"/>
      <c r="H22" s="10"/>
      <c r="I22" s="10"/>
    </row>
    <row r="23" spans="1:9" ht="45">
      <c r="A23" s="33" t="s">
        <v>175</v>
      </c>
      <c r="B23" s="57">
        <v>520</v>
      </c>
      <c r="C23" s="58" t="s">
        <v>176</v>
      </c>
      <c r="D23" s="95">
        <v>-300</v>
      </c>
      <c r="E23" s="95"/>
      <c r="F23" s="96">
        <v>-300</v>
      </c>
      <c r="G23" s="10"/>
      <c r="H23" s="10"/>
      <c r="I23" s="10"/>
    </row>
    <row r="24" spans="1:9" ht="14.1" customHeight="1">
      <c r="A24" s="61" t="s">
        <v>177</v>
      </c>
      <c r="B24" s="57">
        <v>620</v>
      </c>
      <c r="C24" s="58" t="s">
        <v>11</v>
      </c>
      <c r="D24" s="95"/>
      <c r="E24" s="95"/>
      <c r="F24" s="96"/>
      <c r="G24" s="10"/>
      <c r="H24" s="10"/>
      <c r="I24" s="10"/>
    </row>
    <row r="25" spans="1:9" ht="12.95" customHeight="1">
      <c r="A25" s="62" t="s">
        <v>164</v>
      </c>
      <c r="B25" s="57"/>
      <c r="C25" s="58"/>
      <c r="D25" s="97">
        <v>0</v>
      </c>
      <c r="E25" s="97">
        <v>0</v>
      </c>
      <c r="F25" s="98">
        <v>0</v>
      </c>
      <c r="G25" s="10"/>
      <c r="H25" s="10"/>
      <c r="I25" s="10"/>
    </row>
    <row r="26" spans="1:9" ht="14.1" customHeight="1">
      <c r="A26" s="63" t="s">
        <v>178</v>
      </c>
      <c r="B26" s="57">
        <v>700</v>
      </c>
      <c r="C26" s="58"/>
      <c r="D26" s="95">
        <f>D27</f>
        <v>458.37199999999939</v>
      </c>
      <c r="E26" s="95">
        <f>E27</f>
        <v>194.30343999999968</v>
      </c>
      <c r="F26" s="96">
        <f>F27</f>
        <v>264.06855999999971</v>
      </c>
      <c r="G26" s="10"/>
      <c r="H26" s="10"/>
      <c r="I26" s="10"/>
    </row>
    <row r="27" spans="1:9" ht="30">
      <c r="A27" s="64" t="s">
        <v>179</v>
      </c>
      <c r="B27" s="57">
        <v>700</v>
      </c>
      <c r="C27" s="58" t="s">
        <v>180</v>
      </c>
      <c r="D27" s="95">
        <f>D34+D29</f>
        <v>458.37199999999939</v>
      </c>
      <c r="E27" s="95">
        <f>E34+E29</f>
        <v>194.30343999999968</v>
      </c>
      <c r="F27" s="96">
        <f>D27-E27</f>
        <v>264.06855999999971</v>
      </c>
      <c r="G27" s="10"/>
      <c r="H27" s="10"/>
      <c r="I27" s="10"/>
    </row>
    <row r="28" spans="1:9" ht="14.1" customHeight="1">
      <c r="A28" s="61" t="s">
        <v>181</v>
      </c>
      <c r="B28" s="57">
        <v>710</v>
      </c>
      <c r="C28" s="58"/>
      <c r="D28" s="95">
        <f>D29</f>
        <v>-8259.4344500000007</v>
      </c>
      <c r="E28" s="95"/>
      <c r="F28" s="99" t="s">
        <v>182</v>
      </c>
      <c r="G28" s="10"/>
      <c r="H28" s="10"/>
      <c r="I28" s="10"/>
    </row>
    <row r="29" spans="1:9">
      <c r="A29" s="33" t="s">
        <v>183</v>
      </c>
      <c r="B29" s="57">
        <v>710</v>
      </c>
      <c r="C29" s="58" t="s">
        <v>184</v>
      </c>
      <c r="D29" s="95">
        <f>D30</f>
        <v>-8259.4344500000007</v>
      </c>
      <c r="E29" s="95">
        <f>E30</f>
        <v>-6177.84818</v>
      </c>
      <c r="F29" s="99" t="s">
        <v>182</v>
      </c>
      <c r="G29" s="10"/>
      <c r="H29" s="10"/>
      <c r="I29" s="10"/>
    </row>
    <row r="30" spans="1:9">
      <c r="A30" s="33" t="s">
        <v>185</v>
      </c>
      <c r="B30" s="57">
        <v>710</v>
      </c>
      <c r="C30" s="58" t="s">
        <v>186</v>
      </c>
      <c r="D30" s="95">
        <f>D31</f>
        <v>-8259.4344500000007</v>
      </c>
      <c r="E30" s="95">
        <f>E31</f>
        <v>-6177.84818</v>
      </c>
      <c r="F30" s="99" t="s">
        <v>182</v>
      </c>
      <c r="G30" s="10"/>
      <c r="H30" s="10"/>
      <c r="I30" s="10"/>
    </row>
    <row r="31" spans="1:9" ht="30">
      <c r="A31" s="33" t="s">
        <v>187</v>
      </c>
      <c r="B31" s="57">
        <v>710</v>
      </c>
      <c r="C31" s="58" t="s">
        <v>188</v>
      </c>
      <c r="D31" s="95">
        <f>D32</f>
        <v>-8259.4344500000007</v>
      </c>
      <c r="E31" s="95">
        <f>E32</f>
        <v>-6177.84818</v>
      </c>
      <c r="F31" s="99" t="s">
        <v>182</v>
      </c>
      <c r="G31" s="10"/>
      <c r="H31" s="10"/>
      <c r="I31" s="10"/>
    </row>
    <row r="32" spans="1:9" ht="30">
      <c r="A32" s="33" t="s">
        <v>189</v>
      </c>
      <c r="B32" s="57">
        <v>710</v>
      </c>
      <c r="C32" s="58" t="s">
        <v>190</v>
      </c>
      <c r="D32" s="95">
        <v>-8259.4344500000007</v>
      </c>
      <c r="E32" s="95">
        <v>-6177.84818</v>
      </c>
      <c r="F32" s="99" t="s">
        <v>182</v>
      </c>
      <c r="G32" s="10"/>
      <c r="H32" s="10"/>
      <c r="I32" s="10"/>
    </row>
    <row r="33" spans="1:9" ht="14.1" customHeight="1">
      <c r="A33" s="61" t="s">
        <v>191</v>
      </c>
      <c r="B33" s="57">
        <v>720</v>
      </c>
      <c r="C33" s="58"/>
      <c r="D33" s="95">
        <f>D34</f>
        <v>8717.80645</v>
      </c>
      <c r="E33" s="95"/>
      <c r="F33" s="99" t="s">
        <v>182</v>
      </c>
      <c r="G33" s="10"/>
      <c r="H33" s="10"/>
      <c r="I33" s="10"/>
    </row>
    <row r="34" spans="1:9">
      <c r="A34" s="33" t="s">
        <v>192</v>
      </c>
      <c r="B34" s="57">
        <v>720</v>
      </c>
      <c r="C34" s="65" t="s">
        <v>193</v>
      </c>
      <c r="D34" s="95">
        <f>D35</f>
        <v>8717.80645</v>
      </c>
      <c r="E34" s="95">
        <f>E35</f>
        <v>6372.1516199999996</v>
      </c>
      <c r="F34" s="99" t="s">
        <v>182</v>
      </c>
      <c r="G34" s="10"/>
      <c r="H34" s="10"/>
      <c r="I34" s="10"/>
    </row>
    <row r="35" spans="1:9">
      <c r="A35" s="33" t="s">
        <v>194</v>
      </c>
      <c r="B35" s="57">
        <v>720</v>
      </c>
      <c r="C35" s="65" t="s">
        <v>195</v>
      </c>
      <c r="D35" s="95">
        <f>D36</f>
        <v>8717.80645</v>
      </c>
      <c r="E35" s="95">
        <f>E36</f>
        <v>6372.1516199999996</v>
      </c>
      <c r="F35" s="99" t="s">
        <v>182</v>
      </c>
      <c r="G35" s="10"/>
      <c r="H35" s="10"/>
      <c r="I35" s="10"/>
    </row>
    <row r="36" spans="1:9" ht="30">
      <c r="A36" s="33" t="s">
        <v>196</v>
      </c>
      <c r="B36" s="57">
        <v>720</v>
      </c>
      <c r="C36" s="65" t="s">
        <v>197</v>
      </c>
      <c r="D36" s="95">
        <f>D37</f>
        <v>8717.80645</v>
      </c>
      <c r="E36" s="95">
        <f>E37</f>
        <v>6372.1516199999996</v>
      </c>
      <c r="F36" s="99" t="s">
        <v>182</v>
      </c>
      <c r="G36" s="10"/>
      <c r="H36" s="10"/>
      <c r="I36" s="10"/>
    </row>
    <row r="37" spans="1:9" ht="30">
      <c r="A37" s="33" t="s">
        <v>198</v>
      </c>
      <c r="B37" s="57">
        <v>720</v>
      </c>
      <c r="C37" s="65" t="s">
        <v>199</v>
      </c>
      <c r="D37" s="95">
        <v>8717.80645</v>
      </c>
      <c r="E37" s="95">
        <v>6372.1516199999996</v>
      </c>
      <c r="F37" s="99" t="s">
        <v>182</v>
      </c>
      <c r="G37" s="10"/>
      <c r="H37" s="10"/>
      <c r="I37" s="10"/>
    </row>
    <row r="38" spans="1:9" ht="10.5" customHeight="1">
      <c r="A38" s="66"/>
      <c r="B38" s="67"/>
      <c r="C38" s="68"/>
      <c r="D38" s="69"/>
      <c r="E38" s="70"/>
      <c r="F38" s="70"/>
      <c r="G38" s="10"/>
    </row>
    <row r="39" spans="1:9">
      <c r="A39" s="71"/>
      <c r="B39" s="72"/>
      <c r="C39" s="71"/>
      <c r="D39" s="73"/>
      <c r="E39" s="74"/>
      <c r="F39" s="74"/>
      <c r="G39" s="10"/>
    </row>
    <row r="41" spans="1:9" ht="16.5">
      <c r="A41" s="111" t="s">
        <v>292</v>
      </c>
      <c r="B41" s="111"/>
    </row>
    <row r="42" spans="1:9" ht="16.5">
      <c r="A42" s="111" t="s">
        <v>293</v>
      </c>
      <c r="B42" s="111"/>
    </row>
    <row r="43" spans="1:9" ht="16.5">
      <c r="A43" s="111" t="s">
        <v>294</v>
      </c>
      <c r="B43" s="111"/>
      <c r="C43"/>
      <c r="E43" s="81" t="s">
        <v>295</v>
      </c>
    </row>
  </sheetData>
  <mergeCells count="14">
    <mergeCell ref="A41:B41"/>
    <mergeCell ref="A42:B42"/>
    <mergeCell ref="A43:B43"/>
    <mergeCell ref="F8:F12"/>
    <mergeCell ref="A8:A12"/>
    <mergeCell ref="B8:B12"/>
    <mergeCell ref="C8:C12"/>
    <mergeCell ref="D8:D12"/>
    <mergeCell ref="E8:E12"/>
    <mergeCell ref="E1:G1"/>
    <mergeCell ref="E2:G2"/>
    <mergeCell ref="E4:H4"/>
    <mergeCell ref="E5:G5"/>
    <mergeCell ref="A6:F6"/>
  </mergeCells>
  <pageMargins left="0.70866141732283472" right="0.2" top="0.74803149606299213" bottom="0.74803149606299213" header="0.31496062992125984" footer="0.31496062992125984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399324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60E212C-E4B6-4A9B-A353-C1C5996D86C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</cp:lastModifiedBy>
  <cp:lastPrinted>2024-04-22T06:38:53Z</cp:lastPrinted>
  <dcterms:created xsi:type="dcterms:W3CDTF">2023-05-18T14:45:58Z</dcterms:created>
  <dcterms:modified xsi:type="dcterms:W3CDTF">2024-04-22T06:39:24Z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m0020b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